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2210" tabRatio="601" activeTab="1"/>
  </bookViews>
  <sheets>
    <sheet name="Příjmy" sheetId="1" r:id="rId1"/>
    <sheet name="Výdaje" sheetId="2" r:id="rId2"/>
  </sheets>
  <definedNames>
    <definedName name="_xlnm.Print_Area" localSheetId="1">'Výdaje'!$A$1:$F$146</definedName>
  </definedNames>
  <calcPr fullCalcOnLoad="1"/>
</workbook>
</file>

<file path=xl/sharedStrings.xml><?xml version="1.0" encoding="utf-8"?>
<sst xmlns="http://schemas.openxmlformats.org/spreadsheetml/2006/main" count="233" uniqueCount="225">
  <si>
    <t>ŠM</t>
  </si>
  <si>
    <t>P o l o ž k a - P a r a g r a f</t>
  </si>
  <si>
    <t>Celkem</t>
  </si>
  <si>
    <t>Daňové příjmy</t>
  </si>
  <si>
    <t>NEDAŇOVÉ PŘÍJMY ÚHRNEM</t>
  </si>
  <si>
    <t>Příjmy z vlastní činnosti</t>
  </si>
  <si>
    <t>Příjmy z prodeje zboží</t>
  </si>
  <si>
    <t>Příjmy z vlastní činnosti j.n.</t>
  </si>
  <si>
    <t xml:space="preserve">Příjmy z pronájmu majetku </t>
  </si>
  <si>
    <t>Příjmy z pronájmu pozemků</t>
  </si>
  <si>
    <t>Příjmy z pronájmu movitých věcí</t>
  </si>
  <si>
    <t>Příjmy z pronájmu majetku j.n.</t>
  </si>
  <si>
    <t>Příjmy z úroků</t>
  </si>
  <si>
    <t>Příjmy z podílu na zisku a dividend</t>
  </si>
  <si>
    <t xml:space="preserve">Přijaté sankční platby a vratky </t>
  </si>
  <si>
    <t>Přijaté sankční platby</t>
  </si>
  <si>
    <t>Přijaté vratky transferů</t>
  </si>
  <si>
    <t>Přijaté vratky transferů od j.veř.rozpočtů</t>
  </si>
  <si>
    <t>Přijaté vratky transferů j.n.</t>
  </si>
  <si>
    <t>Příjmy z prodeje a ost. nedaň.příjmy</t>
  </si>
  <si>
    <t>Příjmy z prodeje neinvestičního majetku</t>
  </si>
  <si>
    <t xml:space="preserve">Ostatní nedaňové příjmy </t>
  </si>
  <si>
    <t>Přijaté neinvestiční dary</t>
  </si>
  <si>
    <t>Přijaté pojistné náhrady</t>
  </si>
  <si>
    <t>Přijaté nekapitálové příspěvky a náhrady</t>
  </si>
  <si>
    <t>Neidentifikované platby</t>
  </si>
  <si>
    <t>Ostatní nedaňové příjmy j.n.</t>
  </si>
  <si>
    <t>KAPITÁLOVÉ PŘÍJMY ÚHRNEM</t>
  </si>
  <si>
    <t xml:space="preserve">Příjmy z prodeje investičního majetku </t>
  </si>
  <si>
    <t>Příjmy z prodeje investičního majetku</t>
  </si>
  <si>
    <t>Příjmy z prodeje pozemku</t>
  </si>
  <si>
    <t>Příjmy z prodeje ostatních nemovitostí</t>
  </si>
  <si>
    <t>Příjmy z prodeje invest.majetku j.n.</t>
  </si>
  <si>
    <t>Ostatní kapitálové příjmy</t>
  </si>
  <si>
    <t>Přijaté dary na investice</t>
  </si>
  <si>
    <t>Přijaté transfery</t>
  </si>
  <si>
    <t>Neinvestiční přijaté transfery</t>
  </si>
  <si>
    <t>Neinvestiční přijaté transfery ze zahraničí</t>
  </si>
  <si>
    <t>Neinvestiční přijaté transfery od cizích států</t>
  </si>
  <si>
    <t xml:space="preserve">KAPITOLA   312 </t>
  </si>
  <si>
    <t>Položka - paragraf</t>
  </si>
  <si>
    <t>501  Platy zaměstn. a ost. platby</t>
  </si>
  <si>
    <t>5011 Platy zaměstnanců</t>
  </si>
  <si>
    <t>5012 platy zam.ozbrojených složek</t>
  </si>
  <si>
    <t>5014 Platy představitelů státní moci</t>
  </si>
  <si>
    <t xml:space="preserve">5021 Ostatní osobní výdaje </t>
  </si>
  <si>
    <t xml:space="preserve">5022 Platy představitelů státní moci </t>
  </si>
  <si>
    <t>5024 Odstupné</t>
  </si>
  <si>
    <t>5028 Náhr. vojen. či civil. služba</t>
  </si>
  <si>
    <t>5029 Platby za prov. práci j.n.</t>
  </si>
  <si>
    <t xml:space="preserve">503  Povinné pojistné </t>
  </si>
  <si>
    <t>5031 Poj. na soc. zab. a SPZ</t>
  </si>
  <si>
    <t>5032 Poj. zdravotní</t>
  </si>
  <si>
    <t>5039 Povinné pojistné j.n.</t>
  </si>
  <si>
    <t>513  Nákup materiálu</t>
  </si>
  <si>
    <t>5131 Potraviny</t>
  </si>
  <si>
    <t>5132 Ochran. pomůcky</t>
  </si>
  <si>
    <t>5133 Léky a zdrav. materiál</t>
  </si>
  <si>
    <t>5134 Prádlo, oděv, obuv</t>
  </si>
  <si>
    <t>5137 DHDM</t>
  </si>
  <si>
    <t>5138 Nákup zboží urč. k dalšímu prodeji</t>
  </si>
  <si>
    <t>5139 Nákup materiálu j.n.</t>
  </si>
  <si>
    <t>514 Úroky a ostatní finanč. výdaje</t>
  </si>
  <si>
    <t>515  Nákup vody, paliv, energie</t>
  </si>
  <si>
    <t>5151 Studená voda</t>
  </si>
  <si>
    <t>5152 Teplo</t>
  </si>
  <si>
    <t>5153 Plyn</t>
  </si>
  <si>
    <t>5154 El. energie</t>
  </si>
  <si>
    <t>5155 Pevná paliva</t>
  </si>
  <si>
    <t>5156 Pohon. hmoty a maziva</t>
  </si>
  <si>
    <t>5157 Teplá voda</t>
  </si>
  <si>
    <t>5159 Nákup paliv a energie j.n.</t>
  </si>
  <si>
    <t>516   Nákup služeb</t>
  </si>
  <si>
    <t>5161 Služby pošt</t>
  </si>
  <si>
    <t>5162 Služby tele- a radiokomun.</t>
  </si>
  <si>
    <t>5163 Služby peněž. ústavů</t>
  </si>
  <si>
    <t>5164 Nájemné</t>
  </si>
  <si>
    <t>5165 Nájemné za půdu</t>
  </si>
  <si>
    <t>5166 Konz., porad. a práv.služby</t>
  </si>
  <si>
    <t>5167 Služby škol. a vzdělávání</t>
  </si>
  <si>
    <t>5169 Nákup služeb j.n.</t>
  </si>
  <si>
    <t>517  Ostatní nákupy</t>
  </si>
  <si>
    <t>5171 Opravy a udržování</t>
  </si>
  <si>
    <t>5172 Program. vybavení do 60000 Kč</t>
  </si>
  <si>
    <t>5173 Cestovné (tuzemské i zahranič.)</t>
  </si>
  <si>
    <t>5175 Pohoštění</t>
  </si>
  <si>
    <t>5176 Účastnické popl. na konference</t>
  </si>
  <si>
    <t>5177 Nákup uměl. předm. (JHM)</t>
  </si>
  <si>
    <t>5178 Náj. s práv.koupě (leasing)</t>
  </si>
  <si>
    <t>5179 Ostatní nákupy j.n.</t>
  </si>
  <si>
    <t>518  Poskytnuté zálohy</t>
  </si>
  <si>
    <t>5181 Zálohy vntř. orgiz. jednotkám</t>
  </si>
  <si>
    <t>5189 Zálohy j.n.</t>
  </si>
  <si>
    <t>519  Výdaje související s nákupy</t>
  </si>
  <si>
    <t>5191 Zaplacené sankce (nerozp.)</t>
  </si>
  <si>
    <t>5192 Posk. neinv. přísp. a náhrady</t>
  </si>
  <si>
    <t>5194 Věcné dary</t>
  </si>
  <si>
    <t>5196 Náhrady výkonu ústavní funkce</t>
  </si>
  <si>
    <t>53 Neinv. transfery a platby</t>
  </si>
  <si>
    <t>534  Neinv. převody vlast. fondům</t>
  </si>
  <si>
    <t>5342 Převody do FKSP</t>
  </si>
  <si>
    <t>5345 Převody vlastn. rozp. účtům</t>
  </si>
  <si>
    <t>5346 Převody do fondů OSS</t>
  </si>
  <si>
    <t>536  Ostatní NIV transfery</t>
  </si>
  <si>
    <t>5361 Nákup kolků</t>
  </si>
  <si>
    <t>5362 Platby daní a poplatků</t>
  </si>
  <si>
    <t>5363 Úhrada sankcí jiným rozp.</t>
  </si>
  <si>
    <t>5365 Platby daní a popl. krajům obcím</t>
  </si>
  <si>
    <t>5369 Ostatní NIV transery j. veřej.rozp.</t>
  </si>
  <si>
    <t>54 Neinv. transfery obyvatelstvu</t>
  </si>
  <si>
    <t>541  Sociální dávky</t>
  </si>
  <si>
    <t>5410 Sociální dávky</t>
  </si>
  <si>
    <t>542  Náhrady placené obyv.</t>
  </si>
  <si>
    <t>5422 Náhrady povahy rehabilitací</t>
  </si>
  <si>
    <t>5429 Náhrady placené obyv. j.n.</t>
  </si>
  <si>
    <t>549 Ost. neinvest. transfery obyv.</t>
  </si>
  <si>
    <t>5499 Ost. neinvest. transfery obyv.</t>
  </si>
  <si>
    <t>55 Neinvest. transfery do zahraničí</t>
  </si>
  <si>
    <t>59 Ostatní neinv. výdaje</t>
  </si>
  <si>
    <t>590  Ostatní neinv. výdaje</t>
  </si>
  <si>
    <t xml:space="preserve">5901 Rozp. rezerva běž. výdajů </t>
  </si>
  <si>
    <t xml:space="preserve">5909 Ostatní neinvestiční výdaje j. n. </t>
  </si>
  <si>
    <t>61 Investiční nákupy a souvis. výdaje</t>
  </si>
  <si>
    <t>611  Pořízení nehmot. inv. majetku</t>
  </si>
  <si>
    <t>6111 Program.vybavení nad 60000 Kč</t>
  </si>
  <si>
    <t>6112 Ocenitelná práva</t>
  </si>
  <si>
    <t>6113 Nehm. výsl. výzkumu a obdob.</t>
  </si>
  <si>
    <t>6119 Nákup NIM j.n.</t>
  </si>
  <si>
    <t>612  Pořízení hmot. inv. majetku</t>
  </si>
  <si>
    <t>6121 Budovy, haly, stavby</t>
  </si>
  <si>
    <t>6122 Stroje, přístroje, vybavení</t>
  </si>
  <si>
    <t>6123 Dopravní prostředky</t>
  </si>
  <si>
    <t>6125 Výpočetní technika</t>
  </si>
  <si>
    <t>6126 Projektová dokumentace</t>
  </si>
  <si>
    <t>6129 Nákup HIM j.n.</t>
  </si>
  <si>
    <t>613  Pozemky</t>
  </si>
  <si>
    <t>6130 Pozemky</t>
  </si>
  <si>
    <t>614  Výdaje souvis. s inv. nákupy</t>
  </si>
  <si>
    <t>6141 Invest. příspěvky poskytnuté</t>
  </si>
  <si>
    <t>6143 Investiční úroky</t>
  </si>
  <si>
    <t xml:space="preserve">6144 Odvody za odnětí zem. půdy </t>
  </si>
  <si>
    <t>6149 Inv. nákupy a souvis. výdaje j.n.</t>
  </si>
  <si>
    <t>63 Investiční transfery</t>
  </si>
  <si>
    <t>636  Investiční převody vl. fondům</t>
  </si>
  <si>
    <t>6361 Invest. Převody do RF OSS</t>
  </si>
  <si>
    <t>69 Ostatní kapitálové výdaje</t>
  </si>
  <si>
    <t>690  Ostatní kapitálové výdaje</t>
  </si>
  <si>
    <t>6901 Rezervy kapitálových výdajů</t>
  </si>
  <si>
    <t>6909 Ostatní kapitál výdaje j.n.</t>
  </si>
  <si>
    <t>6  KAPITÁLOVÉ VÝDAJE CELKEM</t>
  </si>
  <si>
    <t>532 - NIV transfery</t>
  </si>
  <si>
    <t>5323 - Neinvestiční transfery krajům</t>
  </si>
  <si>
    <t>rozdíl</t>
  </si>
  <si>
    <t>Daně a poplatky z vybraných činností a služeb</t>
  </si>
  <si>
    <t>Správní poplatky</t>
  </si>
  <si>
    <t>Neinvestiční přijaté transfery od veřejných rozpočtů ústřední úrovně</t>
  </si>
  <si>
    <t>Neinvestiční převody z Národního fondu</t>
  </si>
  <si>
    <t>Investiční přijaté transfery</t>
  </si>
  <si>
    <t>Investiční přijaté transfery od veřejných rozpočtů centrální úrovně</t>
  </si>
  <si>
    <t>Investiční převody z Národního fondu</t>
  </si>
  <si>
    <t>Ostatní příjmy z finanč. vypořádání předchozích let od jiných veřej. rozpočtů</t>
  </si>
  <si>
    <t>Splátky půjčených prostředků  od veřejných rozpočtů územní úrovně</t>
  </si>
  <si>
    <t>Splátky půjčených prostředků od obcí</t>
  </si>
  <si>
    <t>Příjmy z prodeje akcií</t>
  </si>
  <si>
    <t>502 - Ostatní platby za provedenou práci</t>
  </si>
  <si>
    <t>5197 Náhrady ZŽN zaměst. v zahraničí</t>
  </si>
  <si>
    <t>Příjmy z prodeje majetkových podílů</t>
  </si>
  <si>
    <t>Příjmy z prodeje akcií a majetkových podílů</t>
  </si>
  <si>
    <t>Poplatek za využívání přírodní minerální vody</t>
  </si>
  <si>
    <t>51 - NIV nákupy a související výdaje</t>
  </si>
  <si>
    <t>531 - NIV transfery veřej. rozp. ústř. úrovně</t>
  </si>
  <si>
    <t>5319 - ostatní NIV transf. jiným veřej. rozp.</t>
  </si>
  <si>
    <t>5424 - náhrady mezd v době nemoci</t>
  </si>
  <si>
    <t>Sankční platby přijaté od jiných subjektů</t>
  </si>
  <si>
    <t>5136 Knihy, uč. pomůcky a tisk</t>
  </si>
  <si>
    <t>5135 Učebnice a bezpl. poskyt. školní potřeby</t>
  </si>
  <si>
    <t>Ostatní kapitálové příjmy j.n.</t>
  </si>
  <si>
    <t>CELKEM</t>
  </si>
  <si>
    <t>Schválený a upravený rozpočet (běžné a investiční výdaje) Generálního finančního ředitelství</t>
  </si>
  <si>
    <t>5902 Ostatní výdaje z finančního vypořádání minulých let</t>
  </si>
  <si>
    <t>v Kč</t>
  </si>
  <si>
    <t>Ostatní daňové příjmy</t>
  </si>
  <si>
    <t>Příslušenství</t>
  </si>
  <si>
    <t>Schválený a upravený rozpočet příjmy Generálního finančního ředitelství</t>
  </si>
  <si>
    <t>5013 Platy státních zaměstnanců ve správních úřadech</t>
  </si>
  <si>
    <t>5168 Služby zprac. dat a služby související infor. a komunik. Technologiemi</t>
  </si>
  <si>
    <t>5 BĚŽNÉ VÝDAJE CELKEM</t>
  </si>
  <si>
    <t>Příjmy z prodeje ostatního HDM</t>
  </si>
  <si>
    <t>Přijaté splátky půjčených prostředků</t>
  </si>
  <si>
    <t>Splátky půjčených prostředků od podnikatelských subjektů</t>
  </si>
  <si>
    <t>Splátky půjčených prostředků od podnikat. subjektů - fyzických osob</t>
  </si>
  <si>
    <t>Splátky půjčených prostředků od podnikat.nefinanč. subjektů -právnických osob</t>
  </si>
  <si>
    <t>Příjmy sdílené s nadnárodním orgánem</t>
  </si>
  <si>
    <t>Príjmy sdílené s Evropskou unií</t>
  </si>
  <si>
    <t>Podíl na DPH z telekomunikačních a podobných služeb spravované pro EU</t>
  </si>
  <si>
    <t>50+51 MP, poj., NIV nákupy a výdaje</t>
  </si>
  <si>
    <t>5143 Úroky vzniklé převz. cizích záv.</t>
  </si>
  <si>
    <t>5149 Ostatní úroky a ost. fin.výdaje</t>
  </si>
  <si>
    <t>5142 Kurzové rozdíly ve výdajích</t>
  </si>
  <si>
    <t>5532 Ostatní NIV transfery do zahraničí</t>
  </si>
  <si>
    <t>553 Ostatní neinvestiční transfery</t>
  </si>
  <si>
    <t>5512 Neinv.transf.nadnár. orgánům</t>
  </si>
  <si>
    <t>5511 Neinv.transf.mezinár.organizacím</t>
  </si>
  <si>
    <t>551 Neinv. transf.mezinár.orgánům</t>
  </si>
  <si>
    <t>5195 Odvod za neplnění ZTP</t>
  </si>
  <si>
    <t>5199 Ostatní výdaje souvis. NIV nákup</t>
  </si>
  <si>
    <t>50  Platy, OPPP a pojistné</t>
  </si>
  <si>
    <t>5025 Odbytné</t>
  </si>
  <si>
    <t>512  Výdaje na některé úpravy hmotných věcí a pořízení některých práv k hmotným věcem</t>
  </si>
  <si>
    <t>5123 Podlimitní technické zhodnocení</t>
  </si>
  <si>
    <t>5122 Podlimitní věcná břemena</t>
  </si>
  <si>
    <t>Schválený rozpočet roku 2019</t>
  </si>
  <si>
    <t>Upravený rozpočet k 
31. 3. 2019</t>
  </si>
  <si>
    <t>Upravený rozpočet 
k 30. 6. 2019</t>
  </si>
  <si>
    <t>Upravený rozpočet 
k 30. 9. 2019</t>
  </si>
  <si>
    <t>Upravený rozpočet k 31. 12. 2019</t>
  </si>
  <si>
    <t>Upravený rozpočet k 31. 3. 2019</t>
  </si>
  <si>
    <t>Upravený rozpočet k 30. 6. 2019</t>
  </si>
  <si>
    <t>Upravený rozpočet k 30. 9. 2019</t>
  </si>
  <si>
    <t>Příjmy z poskytování služeb a výrobků</t>
  </si>
  <si>
    <t>Příjmy z pronájmu ostatních nemovitých věcí a jejich částí</t>
  </si>
  <si>
    <t>Příjmy z prodeje krátkodobého a drobného dlouhodobého majetku</t>
  </si>
  <si>
    <t>5182 Převody vlastní pokladně</t>
  </si>
  <si>
    <t xml:space="preserve">504 Povinné pojistné </t>
  </si>
  <si>
    <t>5042 Odměny za užití počítačových programů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</si>
</sst>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E+00"/>
    <numFmt numFmtId="174" formatCode="#,##0.00;\-#,##0.00;#,##0.00;@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u val="single"/>
      <sz val="11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1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0" fillId="0" borderId="13" xfId="0" applyBorder="1" applyAlignment="1">
      <alignment/>
    </xf>
    <xf numFmtId="0" fontId="10" fillId="0" borderId="12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1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 horizontal="centerContinuous"/>
      <protection locked="0"/>
    </xf>
    <xf numFmtId="0" fontId="10" fillId="0" borderId="13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9" fillId="0" borderId="21" xfId="47" applyFont="1" applyFill="1" applyBorder="1" applyProtection="1">
      <alignment/>
      <protection/>
    </xf>
    <xf numFmtId="0" fontId="9" fillId="0" borderId="17" xfId="47" applyFont="1" applyFill="1" applyBorder="1" applyProtection="1">
      <alignment/>
      <protection/>
    </xf>
    <xf numFmtId="0" fontId="9" fillId="0" borderId="13" xfId="47" applyFont="1" applyFill="1" applyBorder="1" applyProtection="1">
      <alignment/>
      <protection/>
    </xf>
    <xf numFmtId="0" fontId="9" fillId="0" borderId="14" xfId="47" applyFont="1" applyFill="1" applyBorder="1" applyProtection="1">
      <alignment/>
      <protection/>
    </xf>
    <xf numFmtId="0" fontId="9" fillId="0" borderId="22" xfId="47" applyFont="1" applyFill="1" applyBorder="1" applyAlignment="1" applyProtection="1">
      <alignment horizontal="left"/>
      <protection/>
    </xf>
    <xf numFmtId="0" fontId="9" fillId="0" borderId="22" xfId="47" applyFont="1" applyFill="1" applyBorder="1" applyAlignment="1" applyProtection="1">
      <alignment horizontal="right"/>
      <protection/>
    </xf>
    <xf numFmtId="0" fontId="9" fillId="0" borderId="18" xfId="47" applyFont="1" applyFill="1" applyBorder="1" applyProtection="1">
      <alignment/>
      <protection/>
    </xf>
    <xf numFmtId="0" fontId="9" fillId="0" borderId="18" xfId="0" applyFont="1" applyBorder="1" applyAlignment="1" applyProtection="1">
      <alignment/>
      <protection locked="0"/>
    </xf>
    <xf numFmtId="3" fontId="9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3" fontId="1" fillId="34" borderId="23" xfId="0" applyNumberFormat="1" applyFont="1" applyFill="1" applyBorder="1" applyAlignment="1" applyProtection="1">
      <alignment horizontal="center"/>
      <protection locked="0"/>
    </xf>
    <xf numFmtId="3" fontId="1" fillId="34" borderId="24" xfId="0" applyNumberFormat="1" applyFont="1" applyFill="1" applyBorder="1" applyAlignment="1" applyProtection="1">
      <alignment horizontal="right"/>
      <protection/>
    </xf>
    <xf numFmtId="3" fontId="1" fillId="34" borderId="25" xfId="0" applyNumberFormat="1" applyFont="1" applyFill="1" applyBorder="1" applyAlignment="1" applyProtection="1">
      <alignment horizontal="right"/>
      <protection/>
    </xf>
    <xf numFmtId="3" fontId="1" fillId="34" borderId="26" xfId="0" applyNumberFormat="1" applyFont="1" applyFill="1" applyBorder="1" applyAlignment="1" applyProtection="1">
      <alignment horizontal="right"/>
      <protection/>
    </xf>
    <xf numFmtId="3" fontId="0" fillId="34" borderId="27" xfId="0" applyNumberFormat="1" applyFont="1" applyFill="1" applyBorder="1" applyAlignment="1" applyProtection="1">
      <alignment horizontal="right"/>
      <protection/>
    </xf>
    <xf numFmtId="3" fontId="0" fillId="34" borderId="28" xfId="0" applyNumberFormat="1" applyFont="1" applyFill="1" applyBorder="1" applyAlignment="1" applyProtection="1">
      <alignment horizontal="right"/>
      <protection/>
    </xf>
    <xf numFmtId="3" fontId="0" fillId="34" borderId="29" xfId="0" applyNumberFormat="1" applyFont="1" applyFill="1" applyBorder="1" applyAlignment="1" applyProtection="1">
      <alignment horizontal="right"/>
      <protection/>
    </xf>
    <xf numFmtId="3" fontId="1" fillId="34" borderId="24" xfId="0" applyNumberFormat="1" applyFont="1" applyFill="1" applyBorder="1" applyAlignment="1" applyProtection="1">
      <alignment horizontal="right"/>
      <protection/>
    </xf>
    <xf numFmtId="3" fontId="0" fillId="34" borderId="30" xfId="0" applyNumberFormat="1" applyFont="1" applyFill="1" applyBorder="1" applyAlignment="1" applyProtection="1">
      <alignment horizontal="right"/>
      <protection/>
    </xf>
    <xf numFmtId="3" fontId="0" fillId="34" borderId="26" xfId="0" applyNumberFormat="1" applyFont="1" applyFill="1" applyBorder="1" applyAlignment="1" applyProtection="1">
      <alignment horizontal="right"/>
      <protection/>
    </xf>
    <xf numFmtId="3" fontId="0" fillId="34" borderId="31" xfId="0" applyNumberFormat="1" applyFont="1" applyFill="1" applyBorder="1" applyAlignment="1" applyProtection="1">
      <alignment horizontal="right"/>
      <protection/>
    </xf>
    <xf numFmtId="3" fontId="0" fillId="34" borderId="25" xfId="0" applyNumberFormat="1" applyFont="1" applyFill="1" applyBorder="1" applyAlignment="1" applyProtection="1">
      <alignment horizontal="right"/>
      <protection/>
    </xf>
    <xf numFmtId="3" fontId="1" fillId="34" borderId="27" xfId="0" applyNumberFormat="1" applyFont="1" applyFill="1" applyBorder="1" applyAlignment="1" applyProtection="1">
      <alignment horizontal="right"/>
      <protection/>
    </xf>
    <xf numFmtId="3" fontId="1" fillId="34" borderId="32" xfId="0" applyNumberFormat="1" applyFont="1" applyFill="1" applyBorder="1" applyAlignment="1" applyProtection="1">
      <alignment horizontal="right"/>
      <protection/>
    </xf>
    <xf numFmtId="3" fontId="0" fillId="34" borderId="23" xfId="0" applyNumberFormat="1" applyFont="1" applyFill="1" applyBorder="1" applyAlignment="1" applyProtection="1">
      <alignment horizontal="right"/>
      <protection/>
    </xf>
    <xf numFmtId="3" fontId="1" fillId="34" borderId="31" xfId="0" applyNumberFormat="1" applyFont="1" applyFill="1" applyBorder="1" applyAlignment="1" applyProtection="1">
      <alignment horizontal="right"/>
      <protection/>
    </xf>
    <xf numFmtId="3" fontId="6" fillId="34" borderId="26" xfId="0" applyNumberFormat="1" applyFont="1" applyFill="1" applyBorder="1" applyAlignment="1" applyProtection="1">
      <alignment horizontal="right"/>
      <protection/>
    </xf>
    <xf numFmtId="3" fontId="6" fillId="34" borderId="25" xfId="0" applyNumberFormat="1" applyFont="1" applyFill="1" applyBorder="1" applyAlignment="1" applyProtection="1">
      <alignment horizontal="right"/>
      <protection/>
    </xf>
    <xf numFmtId="3" fontId="7" fillId="34" borderId="33" xfId="0" applyNumberFormat="1" applyFont="1" applyFill="1" applyBorder="1" applyAlignment="1" applyProtection="1">
      <alignment horizontal="right"/>
      <protection/>
    </xf>
    <xf numFmtId="3" fontId="1" fillId="34" borderId="28" xfId="0" applyNumberFormat="1" applyFont="1" applyFill="1" applyBorder="1" applyAlignment="1" applyProtection="1">
      <alignment horizontal="right"/>
      <protection/>
    </xf>
    <xf numFmtId="3" fontId="0" fillId="34" borderId="34" xfId="0" applyNumberFormat="1" applyFont="1" applyFill="1" applyBorder="1" applyAlignment="1" applyProtection="1">
      <alignment horizontal="right"/>
      <protection/>
    </xf>
    <xf numFmtId="3" fontId="8" fillId="34" borderId="33" xfId="0" applyNumberFormat="1" applyFont="1" applyFill="1" applyBorder="1" applyAlignment="1" applyProtection="1">
      <alignment horizontal="right"/>
      <protection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9" fillId="35" borderId="35" xfId="0" applyNumberFormat="1" applyFont="1" applyFill="1" applyBorder="1" applyAlignment="1" applyProtection="1">
      <alignment horizontal="center"/>
      <protection locked="0"/>
    </xf>
    <xf numFmtId="3" fontId="1" fillId="35" borderId="36" xfId="0" applyNumberFormat="1" applyFont="1" applyFill="1" applyBorder="1" applyAlignment="1" applyProtection="1">
      <alignment horizontal="center"/>
      <protection locked="0"/>
    </xf>
    <xf numFmtId="3" fontId="17" fillId="35" borderId="37" xfId="0" applyNumberFormat="1" applyFont="1" applyFill="1" applyBorder="1" applyAlignment="1" applyProtection="1">
      <alignment horizontal="right"/>
      <protection/>
    </xf>
    <xf numFmtId="3" fontId="17" fillId="35" borderId="38" xfId="0" applyNumberFormat="1" applyFont="1" applyFill="1" applyBorder="1" applyAlignment="1" applyProtection="1">
      <alignment horizontal="right"/>
      <protection/>
    </xf>
    <xf numFmtId="3" fontId="18" fillId="35" borderId="38" xfId="0" applyNumberFormat="1" applyFont="1" applyFill="1" applyBorder="1" applyAlignment="1" applyProtection="1">
      <alignment horizontal="right"/>
      <protection/>
    </xf>
    <xf numFmtId="3" fontId="17" fillId="35" borderId="39" xfId="0" applyNumberFormat="1" applyFont="1" applyFill="1" applyBorder="1" applyAlignment="1" applyProtection="1">
      <alignment horizontal="right"/>
      <protection/>
    </xf>
    <xf numFmtId="3" fontId="18" fillId="35" borderId="40" xfId="0" applyNumberFormat="1" applyFont="1" applyFill="1" applyBorder="1" applyAlignment="1" applyProtection="1">
      <alignment horizontal="right"/>
      <protection/>
    </xf>
    <xf numFmtId="3" fontId="18" fillId="35" borderId="41" xfId="0" applyNumberFormat="1" applyFont="1" applyFill="1" applyBorder="1" applyAlignment="1" applyProtection="1">
      <alignment horizontal="right"/>
      <protection/>
    </xf>
    <xf numFmtId="3" fontId="18" fillId="35" borderId="42" xfId="0" applyNumberFormat="1" applyFont="1" applyFill="1" applyBorder="1" applyAlignment="1" applyProtection="1">
      <alignment horizontal="right"/>
      <protection/>
    </xf>
    <xf numFmtId="3" fontId="18" fillId="35" borderId="43" xfId="0" applyNumberFormat="1" applyFont="1" applyFill="1" applyBorder="1" applyAlignment="1" applyProtection="1">
      <alignment horizontal="right"/>
      <protection/>
    </xf>
    <xf numFmtId="3" fontId="18" fillId="35" borderId="39" xfId="0" applyNumberFormat="1" applyFont="1" applyFill="1" applyBorder="1" applyAlignment="1" applyProtection="1">
      <alignment horizontal="right"/>
      <protection/>
    </xf>
    <xf numFmtId="3" fontId="18" fillId="35" borderId="44" xfId="0" applyNumberFormat="1" applyFont="1" applyFill="1" applyBorder="1" applyAlignment="1" applyProtection="1">
      <alignment horizontal="right"/>
      <protection/>
    </xf>
    <xf numFmtId="3" fontId="17" fillId="35" borderId="40" xfId="0" applyNumberFormat="1" applyFont="1" applyFill="1" applyBorder="1" applyAlignment="1" applyProtection="1">
      <alignment horizontal="right"/>
      <protection/>
    </xf>
    <xf numFmtId="3" fontId="17" fillId="35" borderId="45" xfId="0" applyNumberFormat="1" applyFont="1" applyFill="1" applyBorder="1" applyAlignment="1" applyProtection="1">
      <alignment horizontal="right"/>
      <protection/>
    </xf>
    <xf numFmtId="3" fontId="18" fillId="35" borderId="36" xfId="0" applyNumberFormat="1" applyFont="1" applyFill="1" applyBorder="1" applyAlignment="1" applyProtection="1">
      <alignment horizontal="right"/>
      <protection/>
    </xf>
    <xf numFmtId="3" fontId="17" fillId="35" borderId="44" xfId="0" applyNumberFormat="1" applyFont="1" applyFill="1" applyBorder="1" applyAlignment="1" applyProtection="1">
      <alignment horizontal="right"/>
      <protection/>
    </xf>
    <xf numFmtId="3" fontId="16" fillId="35" borderId="39" xfId="0" applyNumberFormat="1" applyFont="1" applyFill="1" applyBorder="1" applyAlignment="1" applyProtection="1">
      <alignment horizontal="right"/>
      <protection/>
    </xf>
    <xf numFmtId="3" fontId="16" fillId="35" borderId="38" xfId="0" applyNumberFormat="1" applyFont="1" applyFill="1" applyBorder="1" applyAlignment="1" applyProtection="1">
      <alignment horizontal="right"/>
      <protection/>
    </xf>
    <xf numFmtId="3" fontId="19" fillId="35" borderId="46" xfId="0" applyNumberFormat="1" applyFont="1" applyFill="1" applyBorder="1" applyAlignment="1" applyProtection="1">
      <alignment horizontal="right"/>
      <protection/>
    </xf>
    <xf numFmtId="3" fontId="17" fillId="35" borderId="41" xfId="0" applyNumberFormat="1" applyFont="1" applyFill="1" applyBorder="1" applyAlignment="1" applyProtection="1">
      <alignment horizontal="right"/>
      <protection/>
    </xf>
    <xf numFmtId="3" fontId="18" fillId="35" borderId="47" xfId="0" applyNumberFormat="1" applyFont="1" applyFill="1" applyBorder="1" applyAlignment="1" applyProtection="1">
      <alignment horizontal="right"/>
      <protection/>
    </xf>
    <xf numFmtId="3" fontId="17" fillId="35" borderId="39" xfId="0" applyNumberFormat="1" applyFont="1" applyFill="1" applyBorder="1" applyAlignment="1" applyProtection="1">
      <alignment horizontal="right"/>
      <protection/>
    </xf>
    <xf numFmtId="3" fontId="20" fillId="35" borderId="46" xfId="0" applyNumberFormat="1" applyFont="1" applyFill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0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/>
    </xf>
    <xf numFmtId="3" fontId="9" fillId="0" borderId="13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1" fillId="0" borderId="48" xfId="0" applyNumberFormat="1" applyFont="1" applyBorder="1" applyAlignment="1" applyProtection="1">
      <alignment horizontal="right"/>
      <protection/>
    </xf>
    <xf numFmtId="3" fontId="7" fillId="0" borderId="49" xfId="0" applyNumberFormat="1" applyFont="1" applyFill="1" applyBorder="1" applyAlignment="1" applyProtection="1">
      <alignment horizontal="right"/>
      <protection/>
    </xf>
    <xf numFmtId="3" fontId="7" fillId="0" borderId="22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18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/>
    </xf>
    <xf numFmtId="3" fontId="6" fillId="0" borderId="50" xfId="0" applyNumberFormat="1" applyFont="1" applyFill="1" applyBorder="1" applyAlignment="1" applyProtection="1">
      <alignment horizontal="right"/>
      <protection/>
    </xf>
    <xf numFmtId="3" fontId="9" fillId="0" borderId="22" xfId="0" applyNumberFormat="1" applyFont="1" applyFill="1" applyBorder="1" applyAlignment="1" applyProtection="1">
      <alignment horizontal="right"/>
      <protection/>
    </xf>
    <xf numFmtId="3" fontId="9" fillId="0" borderId="18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3" fontId="9" fillId="0" borderId="50" xfId="0" applyNumberFormat="1" applyFont="1" applyFill="1" applyBorder="1" applyAlignment="1" applyProtection="1">
      <alignment horizontal="right"/>
      <protection/>
    </xf>
    <xf numFmtId="3" fontId="6" fillId="0" borderId="21" xfId="0" applyNumberFormat="1" applyFont="1" applyFill="1" applyBorder="1" applyAlignment="1" applyProtection="1">
      <alignment horizontal="right"/>
      <protection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7" fillId="0" borderId="48" xfId="0" applyNumberFormat="1" applyFont="1" applyFill="1" applyBorder="1" applyAlignment="1" applyProtection="1">
      <alignment horizontal="right"/>
      <protection/>
    </xf>
    <xf numFmtId="3" fontId="6" fillId="0" borderId="13" xfId="0" applyNumberFormat="1" applyFont="1" applyFill="1" applyBorder="1" applyAlignment="1" applyProtection="1">
      <alignment horizontal="right"/>
      <protection/>
    </xf>
    <xf numFmtId="3" fontId="12" fillId="0" borderId="48" xfId="0" applyNumberFormat="1" applyFont="1" applyFill="1" applyBorder="1" applyAlignment="1" applyProtection="1">
      <alignment horizontal="right"/>
      <protection/>
    </xf>
    <xf numFmtId="0" fontId="9" fillId="0" borderId="47" xfId="47" applyFont="1" applyFill="1" applyBorder="1" applyProtection="1">
      <alignment/>
      <protection/>
    </xf>
    <xf numFmtId="3" fontId="17" fillId="35" borderId="47" xfId="0" applyNumberFormat="1" applyFont="1" applyFill="1" applyBorder="1" applyAlignment="1" applyProtection="1">
      <alignment horizontal="right"/>
      <protection/>
    </xf>
    <xf numFmtId="3" fontId="1" fillId="34" borderId="34" xfId="0" applyNumberFormat="1" applyFont="1" applyFill="1" applyBorder="1" applyAlignment="1" applyProtection="1">
      <alignment horizontal="right"/>
      <protection/>
    </xf>
    <xf numFmtId="0" fontId="9" fillId="0" borderId="13" xfId="0" applyFont="1" applyBorder="1" applyAlignment="1">
      <alignment wrapText="1"/>
    </xf>
    <xf numFmtId="3" fontId="11" fillId="0" borderId="37" xfId="0" applyNumberFormat="1" applyFont="1" applyBorder="1" applyAlignment="1" applyProtection="1">
      <alignment/>
      <protection locked="0"/>
    </xf>
    <xf numFmtId="3" fontId="7" fillId="0" borderId="39" xfId="0" applyNumberFormat="1" applyFont="1" applyFill="1" applyBorder="1" applyAlignment="1" applyProtection="1">
      <alignment/>
      <protection locked="0"/>
    </xf>
    <xf numFmtId="3" fontId="6" fillId="0" borderId="39" xfId="0" applyNumberFormat="1" applyFont="1" applyFill="1" applyBorder="1" applyAlignment="1" applyProtection="1">
      <alignment/>
      <protection locked="0"/>
    </xf>
    <xf numFmtId="3" fontId="9" fillId="0" borderId="38" xfId="0" applyNumberFormat="1" applyFont="1" applyBorder="1" applyAlignment="1" applyProtection="1">
      <alignment/>
      <protection locked="0"/>
    </xf>
    <xf numFmtId="3" fontId="7" fillId="0" borderId="46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6" fillId="0" borderId="40" xfId="0" applyNumberFormat="1" applyFont="1" applyFill="1" applyBorder="1" applyAlignment="1" applyProtection="1">
      <alignment/>
      <protection locked="0"/>
    </xf>
    <xf numFmtId="3" fontId="6" fillId="0" borderId="43" xfId="0" applyNumberFormat="1" applyFont="1" applyFill="1" applyBorder="1" applyAlignment="1" applyProtection="1">
      <alignment/>
      <protection locked="0"/>
    </xf>
    <xf numFmtId="3" fontId="9" fillId="0" borderId="39" xfId="0" applyNumberFormat="1" applyFont="1" applyFill="1" applyBorder="1" applyAlignment="1" applyProtection="1">
      <alignment/>
      <protection locked="0"/>
    </xf>
    <xf numFmtId="3" fontId="9" fillId="0" borderId="41" xfId="0" applyNumberFormat="1" applyFont="1" applyFill="1" applyBorder="1" applyAlignment="1" applyProtection="1">
      <alignment/>
      <protection locked="0"/>
    </xf>
    <xf numFmtId="3" fontId="9" fillId="0" borderId="44" xfId="0" applyNumberFormat="1" applyFont="1" applyFill="1" applyBorder="1" applyAlignment="1" applyProtection="1">
      <alignment/>
      <protection locked="0"/>
    </xf>
    <xf numFmtId="3" fontId="9" fillId="0" borderId="43" xfId="0" applyNumberFormat="1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0" fontId="9" fillId="0" borderId="39" xfId="47" applyFont="1" applyFill="1" applyBorder="1" applyProtection="1">
      <alignment/>
      <protection/>
    </xf>
    <xf numFmtId="3" fontId="6" fillId="0" borderId="36" xfId="0" applyNumberFormat="1" applyFont="1" applyFill="1" applyBorder="1" applyAlignment="1" applyProtection="1">
      <alignment/>
      <protection locked="0"/>
    </xf>
    <xf numFmtId="3" fontId="7" fillId="0" borderId="37" xfId="0" applyNumberFormat="1" applyFont="1" applyFill="1" applyBorder="1" applyAlignment="1" applyProtection="1">
      <alignment/>
      <protection locked="0"/>
    </xf>
    <xf numFmtId="3" fontId="6" fillId="0" borderId="44" xfId="0" applyNumberFormat="1" applyFont="1" applyFill="1" applyBorder="1" applyAlignment="1" applyProtection="1">
      <alignment/>
      <protection locked="0"/>
    </xf>
    <xf numFmtId="0" fontId="9" fillId="0" borderId="41" xfId="47" applyFont="1" applyFill="1" applyBorder="1" applyProtection="1">
      <alignment/>
      <protection/>
    </xf>
    <xf numFmtId="3" fontId="6" fillId="0" borderId="47" xfId="0" applyNumberFormat="1" applyFont="1" applyFill="1" applyBorder="1" applyAlignment="1" applyProtection="1">
      <alignment/>
      <protection locked="0"/>
    </xf>
    <xf numFmtId="3" fontId="12" fillId="0" borderId="46" xfId="0" applyNumberFormat="1" applyFont="1" applyFill="1" applyBorder="1" applyAlignment="1" applyProtection="1">
      <alignment horizontal="left"/>
      <protection locked="0"/>
    </xf>
    <xf numFmtId="3" fontId="10" fillId="0" borderId="49" xfId="0" applyNumberFormat="1" applyFont="1" applyBorder="1" applyAlignment="1" applyProtection="1">
      <alignment horizontal="left"/>
      <protection locked="0"/>
    </xf>
    <xf numFmtId="3" fontId="7" fillId="0" borderId="22" xfId="0" applyNumberFormat="1" applyFont="1" applyFill="1" applyBorder="1" applyAlignment="1" applyProtection="1">
      <alignment horizontal="left"/>
      <protection locked="0"/>
    </xf>
    <xf numFmtId="3" fontId="6" fillId="0" borderId="22" xfId="0" applyNumberFormat="1" applyFont="1" applyFill="1" applyBorder="1" applyAlignment="1" applyProtection="1">
      <alignment horizontal="left"/>
      <protection locked="0"/>
    </xf>
    <xf numFmtId="3" fontId="9" fillId="0" borderId="21" xfId="0" applyNumberFormat="1" applyFont="1" applyBorder="1" applyAlignment="1" applyProtection="1">
      <alignment horizontal="left"/>
      <protection locked="0"/>
    </xf>
    <xf numFmtId="3" fontId="8" fillId="0" borderId="48" xfId="0" applyNumberFormat="1" applyFont="1" applyFill="1" applyBorder="1" applyAlignment="1" applyProtection="1">
      <alignment horizontal="left"/>
      <protection locked="0"/>
    </xf>
    <xf numFmtId="3" fontId="6" fillId="0" borderId="17" xfId="0" applyNumberFormat="1" applyFont="1" applyFill="1" applyBorder="1" applyAlignment="1" applyProtection="1">
      <alignment horizontal="left"/>
      <protection locked="0"/>
    </xf>
    <xf numFmtId="3" fontId="6" fillId="0" borderId="50" xfId="0" applyNumberFormat="1" applyFont="1" applyFill="1" applyBorder="1" applyAlignment="1" applyProtection="1">
      <alignment horizontal="left"/>
      <protection locked="0"/>
    </xf>
    <xf numFmtId="3" fontId="8" fillId="0" borderId="22" xfId="0" applyNumberFormat="1" applyFont="1" applyFill="1" applyBorder="1" applyAlignment="1" applyProtection="1">
      <alignment horizontal="left"/>
      <protection locked="0"/>
    </xf>
    <xf numFmtId="3" fontId="9" fillId="0" borderId="22" xfId="0" applyNumberFormat="1" applyFont="1" applyFill="1" applyBorder="1" applyAlignment="1" applyProtection="1">
      <alignment horizontal="left"/>
      <protection locked="0"/>
    </xf>
    <xf numFmtId="3" fontId="9" fillId="0" borderId="18" xfId="0" applyNumberFormat="1" applyFont="1" applyFill="1" applyBorder="1" applyAlignment="1" applyProtection="1">
      <alignment horizontal="right"/>
      <protection locked="0"/>
    </xf>
    <xf numFmtId="3" fontId="9" fillId="0" borderId="20" xfId="0" applyNumberFormat="1" applyFont="1" applyFill="1" applyBorder="1" applyAlignment="1" applyProtection="1">
      <alignment horizontal="right"/>
      <protection locked="0"/>
    </xf>
    <xf numFmtId="3" fontId="9" fillId="0" borderId="50" xfId="0" applyNumberFormat="1" applyFont="1" applyFill="1" applyBorder="1" applyAlignment="1" applyProtection="1">
      <alignment horizontal="left"/>
      <protection locked="0"/>
    </xf>
    <xf numFmtId="3" fontId="6" fillId="0" borderId="21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7" fillId="0" borderId="49" xfId="0" applyNumberFormat="1" applyFont="1" applyFill="1" applyBorder="1" applyAlignment="1" applyProtection="1">
      <alignment horizontal="left"/>
      <protection locked="0"/>
    </xf>
    <xf numFmtId="3" fontId="6" fillId="0" borderId="20" xfId="0" applyNumberFormat="1" applyFont="1" applyFill="1" applyBorder="1" applyAlignment="1" applyProtection="1">
      <alignment horizontal="right"/>
      <protection locked="0"/>
    </xf>
    <xf numFmtId="3" fontId="7" fillId="0" borderId="48" xfId="0" applyNumberFormat="1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alignment horizontal="left"/>
      <protection locked="0"/>
    </xf>
    <xf numFmtId="3" fontId="12" fillId="0" borderId="48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13" fillId="0" borderId="0" xfId="0" applyFont="1" applyBorder="1" applyAlignment="1">
      <alignment vertical="center"/>
    </xf>
    <xf numFmtId="3" fontId="10" fillId="0" borderId="48" xfId="0" applyNumberFormat="1" applyFont="1" applyBorder="1" applyAlignment="1" applyProtection="1">
      <alignment horizontal="right"/>
      <protection/>
    </xf>
    <xf numFmtId="3" fontId="8" fillId="0" borderId="14" xfId="0" applyNumberFormat="1" applyFont="1" applyFill="1" applyBorder="1" applyAlignment="1" applyProtection="1">
      <alignment horizontal="left"/>
      <protection locked="0"/>
    </xf>
    <xf numFmtId="3" fontId="7" fillId="0" borderId="51" xfId="0" applyNumberFormat="1" applyFont="1" applyFill="1" applyBorder="1" applyAlignment="1" applyProtection="1">
      <alignment/>
      <protection locked="0"/>
    </xf>
    <xf numFmtId="3" fontId="7" fillId="0" borderId="14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3" xfId="0" applyNumberFormat="1" applyFont="1" applyBorder="1" applyAlignment="1">
      <alignment horizontal="right"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52" xfId="0" applyNumberFormat="1" applyFont="1" applyFill="1" applyBorder="1" applyAlignment="1" applyProtection="1">
      <alignment/>
      <protection locked="0"/>
    </xf>
    <xf numFmtId="0" fontId="9" fillId="0" borderId="21" xfId="47" applyFont="1" applyFill="1" applyBorder="1" applyAlignment="1" applyProtection="1">
      <alignment horizontal="left"/>
      <protection/>
    </xf>
    <xf numFmtId="0" fontId="9" fillId="0" borderId="22" xfId="47" applyFont="1" applyFill="1" applyBorder="1" applyProtection="1">
      <alignment/>
      <protection/>
    </xf>
    <xf numFmtId="3" fontId="9" fillId="0" borderId="50" xfId="0" applyNumberFormat="1" applyFont="1" applyBorder="1" applyAlignment="1">
      <alignment/>
    </xf>
    <xf numFmtId="0" fontId="9" fillId="0" borderId="50" xfId="0" applyFont="1" applyBorder="1" applyAlignment="1">
      <alignment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atice výdaj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9"/>
  <sheetViews>
    <sheetView showGridLines="0" zoomScalePageLayoutView="0" workbookViewId="0" topLeftCell="A46">
      <pane xSplit="2" topLeftCell="E1" activePane="topRight" state="frozen"/>
      <selection pane="topLeft" activeCell="A1" sqref="A1"/>
      <selection pane="topRight" activeCell="F60" sqref="F60:G60"/>
    </sheetView>
  </sheetViews>
  <sheetFormatPr defaultColWidth="9.140625" defaultRowHeight="12.75"/>
  <cols>
    <col min="1" max="1" width="9.00390625" style="24" customWidth="1"/>
    <col min="2" max="2" width="68.7109375" style="24" bestFit="1" customWidth="1"/>
    <col min="3" max="7" width="12.7109375" style="24" customWidth="1"/>
    <col min="8" max="8" width="13.28125" style="24" hidden="1" customWidth="1"/>
    <col min="9" max="9" width="12.00390625" style="24" hidden="1" customWidth="1"/>
    <col min="10" max="10" width="8.57421875" style="24" customWidth="1"/>
    <col min="11" max="11" width="8.00390625" style="24" customWidth="1"/>
    <col min="12" max="12" width="3.421875" style="24" customWidth="1"/>
    <col min="13" max="13" width="9.28125" style="24" customWidth="1"/>
    <col min="14" max="14" width="10.00390625" style="24" customWidth="1"/>
    <col min="15" max="16384" width="9.140625" style="24" customWidth="1"/>
  </cols>
  <sheetData>
    <row r="1" spans="1:7" ht="12.75">
      <c r="A1" s="22"/>
      <c r="B1" s="23"/>
      <c r="C1" s="23"/>
      <c r="D1" s="23"/>
      <c r="E1" s="23"/>
      <c r="F1" s="23"/>
      <c r="G1" s="23"/>
    </row>
    <row r="2" spans="1:7" ht="15.75">
      <c r="A2" s="180" t="s">
        <v>183</v>
      </c>
      <c r="B2" s="25"/>
      <c r="C2" s="25"/>
      <c r="D2" s="25"/>
      <c r="E2" s="25"/>
      <c r="F2" s="25"/>
      <c r="G2" s="25"/>
    </row>
    <row r="3" spans="1:7" ht="13.5" thickBot="1">
      <c r="A3" s="26"/>
      <c r="B3" s="26"/>
      <c r="C3" s="26"/>
      <c r="D3" s="27"/>
      <c r="E3" s="27"/>
      <c r="F3" s="27"/>
      <c r="G3" s="178" t="s">
        <v>180</v>
      </c>
    </row>
    <row r="4" spans="1:9" ht="12.75" customHeight="1">
      <c r="A4" s="177"/>
      <c r="B4" s="201" t="s">
        <v>1</v>
      </c>
      <c r="C4" s="199" t="s">
        <v>211</v>
      </c>
      <c r="D4" s="199" t="s">
        <v>216</v>
      </c>
      <c r="E4" s="199" t="s">
        <v>217</v>
      </c>
      <c r="F4" s="199" t="s">
        <v>218</v>
      </c>
      <c r="G4" s="199" t="s">
        <v>215</v>
      </c>
      <c r="H4" s="77" t="s">
        <v>0</v>
      </c>
      <c r="I4" s="52" t="s">
        <v>152</v>
      </c>
    </row>
    <row r="5" spans="1:9" ht="29.25" customHeight="1" thickBot="1">
      <c r="A5" s="176"/>
      <c r="B5" s="202"/>
      <c r="C5" s="200"/>
      <c r="D5" s="200"/>
      <c r="E5" s="200"/>
      <c r="F5" s="200"/>
      <c r="G5" s="200"/>
      <c r="H5" s="78"/>
      <c r="I5" s="53"/>
    </row>
    <row r="6" spans="1:36" ht="15.75" thickBot="1">
      <c r="A6" s="157">
        <v>1</v>
      </c>
      <c r="B6" s="137" t="s">
        <v>3</v>
      </c>
      <c r="C6" s="181">
        <f aca="true" t="shared" si="0" ref="C6:I6">C7+C10</f>
        <v>22400000</v>
      </c>
      <c r="D6" s="181">
        <f t="shared" si="0"/>
        <v>22400000</v>
      </c>
      <c r="E6" s="114">
        <f t="shared" si="0"/>
        <v>22400000</v>
      </c>
      <c r="F6" s="114">
        <f t="shared" si="0"/>
        <v>22400000</v>
      </c>
      <c r="G6" s="114">
        <f t="shared" si="0"/>
        <v>22400000</v>
      </c>
      <c r="H6" s="79">
        <f t="shared" si="0"/>
        <v>22400000</v>
      </c>
      <c r="I6" s="54" t="e">
        <f t="shared" si="0"/>
        <v>#REF!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12.75">
      <c r="A7" s="158">
        <v>13</v>
      </c>
      <c r="B7" s="138" t="s">
        <v>153</v>
      </c>
      <c r="C7" s="116">
        <f aca="true" t="shared" si="1" ref="C7:I7">C8</f>
        <v>22400000</v>
      </c>
      <c r="D7" s="116">
        <f t="shared" si="1"/>
        <v>22400000</v>
      </c>
      <c r="E7" s="116">
        <f t="shared" si="1"/>
        <v>22400000</v>
      </c>
      <c r="F7" s="116">
        <f t="shared" si="1"/>
        <v>22400000</v>
      </c>
      <c r="G7" s="116">
        <f t="shared" si="1"/>
        <v>22400000</v>
      </c>
      <c r="H7" s="80">
        <f t="shared" si="1"/>
        <v>22400000</v>
      </c>
      <c r="I7" s="55" t="e">
        <f t="shared" si="1"/>
        <v>#REF!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ht="12.75">
      <c r="A8" s="159">
        <v>136</v>
      </c>
      <c r="B8" s="139" t="s">
        <v>154</v>
      </c>
      <c r="C8" s="117">
        <f aca="true" t="shared" si="2" ref="C8:H8">C9</f>
        <v>22400000</v>
      </c>
      <c r="D8" s="117">
        <f t="shared" si="2"/>
        <v>22400000</v>
      </c>
      <c r="E8" s="117">
        <f t="shared" si="2"/>
        <v>22400000</v>
      </c>
      <c r="F8" s="117">
        <f t="shared" si="2"/>
        <v>22400000</v>
      </c>
      <c r="G8" s="117">
        <f t="shared" si="2"/>
        <v>22400000</v>
      </c>
      <c r="H8" s="80">
        <f t="shared" si="2"/>
        <v>22400000</v>
      </c>
      <c r="I8" s="55" t="e">
        <f>#REF!-H8</f>
        <v>#REF!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ht="12.75">
      <c r="A9" s="160">
        <v>1361</v>
      </c>
      <c r="B9" s="140" t="s">
        <v>154</v>
      </c>
      <c r="C9" s="117">
        <v>22400000</v>
      </c>
      <c r="D9" s="117">
        <v>22400000</v>
      </c>
      <c r="E9" s="117">
        <v>22400000</v>
      </c>
      <c r="F9" s="117">
        <v>22400000</v>
      </c>
      <c r="G9" s="117">
        <v>22400000</v>
      </c>
      <c r="H9" s="117">
        <v>22400000</v>
      </c>
      <c r="I9" s="117">
        <v>22400000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2.75">
      <c r="A10" s="158">
        <v>17</v>
      </c>
      <c r="B10" s="138" t="s">
        <v>181</v>
      </c>
      <c r="C10" s="116">
        <f aca="true" t="shared" si="3" ref="C10:G11">C11</f>
        <v>0</v>
      </c>
      <c r="D10" s="116">
        <f t="shared" si="3"/>
        <v>0</v>
      </c>
      <c r="E10" s="116">
        <f t="shared" si="3"/>
        <v>0</v>
      </c>
      <c r="F10" s="116">
        <f t="shared" si="3"/>
        <v>0</v>
      </c>
      <c r="G10" s="116">
        <f t="shared" si="3"/>
        <v>0</v>
      </c>
      <c r="H10" s="82">
        <f>H11</f>
        <v>0</v>
      </c>
      <c r="I10" s="56" t="e">
        <f>#REF!-H10</f>
        <v>#REF!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12.75">
      <c r="A11" s="159">
        <v>170</v>
      </c>
      <c r="B11" s="139" t="s">
        <v>181</v>
      </c>
      <c r="C11" s="117">
        <f>C12</f>
        <v>0</v>
      </c>
      <c r="D11" s="117">
        <f t="shared" si="3"/>
        <v>0</v>
      </c>
      <c r="E11" s="117">
        <f t="shared" si="3"/>
        <v>0</v>
      </c>
      <c r="F11" s="117">
        <f t="shared" si="3"/>
        <v>0</v>
      </c>
      <c r="G11" s="117">
        <f t="shared" si="3"/>
        <v>0</v>
      </c>
      <c r="H11" s="80">
        <f>SUM(H12:H12)</f>
        <v>0</v>
      </c>
      <c r="I11" s="55" t="e">
        <f>#REF!-H11</f>
        <v>#REF!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13.5" thickBot="1">
      <c r="A12" s="160">
        <v>1704</v>
      </c>
      <c r="B12" s="140" t="s">
        <v>182</v>
      </c>
      <c r="C12" s="117">
        <v>0</v>
      </c>
      <c r="D12" s="117"/>
      <c r="E12" s="117"/>
      <c r="F12" s="117"/>
      <c r="G12" s="117"/>
      <c r="H12" s="85"/>
      <c r="I12" s="59" t="e">
        <f>#REF!-H12</f>
        <v>#REF!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ht="15.75" thickBot="1">
      <c r="A13" s="161">
        <v>2</v>
      </c>
      <c r="B13" s="141" t="s">
        <v>4</v>
      </c>
      <c r="C13" s="130">
        <f>C14+C27+C35+C51</f>
        <v>246314000</v>
      </c>
      <c r="D13" s="130">
        <f>D14+D27+D35+D51</f>
        <v>246314000</v>
      </c>
      <c r="E13" s="130">
        <f>E14+E27+E35+E51</f>
        <v>246314000</v>
      </c>
      <c r="F13" s="130">
        <f>F14+F27+F35+F51</f>
        <v>246314000</v>
      </c>
      <c r="G13" s="130">
        <f>G14+G27+G35+G51</f>
        <v>246314000</v>
      </c>
      <c r="H13" s="79">
        <f>H14+H27+H35+H45</f>
        <v>0</v>
      </c>
      <c r="I13" s="60" t="e">
        <f>#REF!-H13</f>
        <v>#REF!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6" s="31" customFormat="1" ht="17.25" customHeight="1">
      <c r="A14" s="158">
        <v>21</v>
      </c>
      <c r="B14" s="138" t="s">
        <v>5</v>
      </c>
      <c r="C14" s="116">
        <f aca="true" t="shared" si="4" ref="C14:H14">C15+C19+C24</f>
        <v>27114000</v>
      </c>
      <c r="D14" s="116">
        <f t="shared" si="4"/>
        <v>27114000</v>
      </c>
      <c r="E14" s="116">
        <f t="shared" si="4"/>
        <v>27114000</v>
      </c>
      <c r="F14" s="116">
        <f t="shared" si="4"/>
        <v>27114000</v>
      </c>
      <c r="G14" s="116">
        <f t="shared" si="4"/>
        <v>27114000</v>
      </c>
      <c r="H14" s="82">
        <f t="shared" si="4"/>
        <v>0</v>
      </c>
      <c r="I14" s="56" t="e">
        <f>#REF!-H14</f>
        <v>#REF!</v>
      </c>
      <c r="J14" s="29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 ht="12.75">
      <c r="A15" s="159">
        <v>211</v>
      </c>
      <c r="B15" s="139" t="s">
        <v>5</v>
      </c>
      <c r="C15" s="117">
        <f>SUM(C16:C18)</f>
        <v>97000</v>
      </c>
      <c r="D15" s="117">
        <f>SUM(D16:D18)</f>
        <v>97000</v>
      </c>
      <c r="E15" s="117">
        <f>SUM(E16:E18)</f>
        <v>97000</v>
      </c>
      <c r="F15" s="117">
        <f>SUM(F16:F18)</f>
        <v>97000</v>
      </c>
      <c r="G15" s="117">
        <f>SUM(G16:G18)</f>
        <v>97000</v>
      </c>
      <c r="H15" s="82"/>
      <c r="I15" s="56" t="e">
        <f>#REF!-H15</f>
        <v>#REF!</v>
      </c>
      <c r="J15" s="32"/>
      <c r="K15" s="32"/>
      <c r="L15" s="32"/>
      <c r="M15" s="32"/>
      <c r="N15" s="32"/>
      <c r="O15" s="32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6" ht="12.75">
      <c r="A16" s="120">
        <v>2111</v>
      </c>
      <c r="B16" s="142" t="s">
        <v>219</v>
      </c>
      <c r="C16" s="118">
        <v>97000</v>
      </c>
      <c r="D16" s="118">
        <v>97000</v>
      </c>
      <c r="E16" s="118">
        <v>97000</v>
      </c>
      <c r="F16" s="118">
        <v>97000</v>
      </c>
      <c r="G16" s="118">
        <v>97000</v>
      </c>
      <c r="H16" s="84"/>
      <c r="I16" s="58"/>
      <c r="J16" s="32"/>
      <c r="K16" s="32"/>
      <c r="L16" s="32"/>
      <c r="M16" s="32"/>
      <c r="N16" s="32"/>
      <c r="O16" s="32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ht="12.75">
      <c r="A17" s="120">
        <v>2112</v>
      </c>
      <c r="B17" s="142" t="s">
        <v>6</v>
      </c>
      <c r="C17" s="118"/>
      <c r="D17" s="118"/>
      <c r="E17" s="118"/>
      <c r="F17" s="118"/>
      <c r="G17" s="118"/>
      <c r="H17" s="84"/>
      <c r="I17" s="58"/>
      <c r="J17" s="32"/>
      <c r="K17" s="32"/>
      <c r="L17" s="32"/>
      <c r="M17" s="32"/>
      <c r="N17" s="32"/>
      <c r="O17" s="32"/>
      <c r="P17" s="32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ht="12.75">
      <c r="A18" s="120">
        <v>2119</v>
      </c>
      <c r="B18" s="142" t="s">
        <v>7</v>
      </c>
      <c r="C18" s="118"/>
      <c r="D18" s="118"/>
      <c r="E18" s="118"/>
      <c r="F18" s="118"/>
      <c r="G18" s="118"/>
      <c r="H18" s="84"/>
      <c r="I18" s="58"/>
      <c r="J18" s="32"/>
      <c r="K18" s="32"/>
      <c r="L18" s="32"/>
      <c r="M18" s="3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ht="12.75">
      <c r="A19" s="159">
        <v>213</v>
      </c>
      <c r="B19" s="139" t="s">
        <v>8</v>
      </c>
      <c r="C19" s="119">
        <f>C20+C21+C22+C23</f>
        <v>27017000</v>
      </c>
      <c r="D19" s="119">
        <f>D20+D21+D22+D23</f>
        <v>27017000</v>
      </c>
      <c r="E19" s="119">
        <f>E20+E21+E22+E23</f>
        <v>27017000</v>
      </c>
      <c r="F19" s="119">
        <f>F20+F21+F22+F23</f>
        <v>27017000</v>
      </c>
      <c r="G19" s="119">
        <f>G20+G21+G22+G23</f>
        <v>27017000</v>
      </c>
      <c r="H19" s="82"/>
      <c r="I19" s="56" t="e">
        <f>#REF!-H19</f>
        <v>#REF!</v>
      </c>
      <c r="J19" s="32"/>
      <c r="K19" s="32"/>
      <c r="L19" s="32"/>
      <c r="M19" s="32"/>
      <c r="N19" s="32"/>
      <c r="O19" s="32"/>
      <c r="P19" s="32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ht="12.75">
      <c r="A20" s="120">
        <v>2131</v>
      </c>
      <c r="B20" s="142" t="s">
        <v>9</v>
      </c>
      <c r="C20" s="120"/>
      <c r="D20" s="120"/>
      <c r="E20" s="120"/>
      <c r="F20" s="120"/>
      <c r="G20" s="120"/>
      <c r="H20" s="84"/>
      <c r="I20" s="58"/>
      <c r="J20" s="32"/>
      <c r="K20" s="32"/>
      <c r="L20" s="32"/>
      <c r="M20" s="3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ht="12.75">
      <c r="A21" s="120">
        <v>2132</v>
      </c>
      <c r="B21" s="142" t="s">
        <v>220</v>
      </c>
      <c r="C21" s="120">
        <v>27017000</v>
      </c>
      <c r="D21" s="120">
        <v>27017000</v>
      </c>
      <c r="E21" s="120">
        <v>27017000</v>
      </c>
      <c r="F21" s="120">
        <v>27017000</v>
      </c>
      <c r="G21" s="120">
        <v>27017000</v>
      </c>
      <c r="H21" s="84"/>
      <c r="I21" s="58"/>
      <c r="J21" s="32"/>
      <c r="K21" s="32"/>
      <c r="L21" s="32"/>
      <c r="M21" s="3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ht="12.75">
      <c r="A22" s="120">
        <v>2133</v>
      </c>
      <c r="B22" s="142" t="s">
        <v>10</v>
      </c>
      <c r="C22" s="120"/>
      <c r="D22" s="120"/>
      <c r="E22" s="120"/>
      <c r="F22" s="120"/>
      <c r="G22" s="120"/>
      <c r="H22" s="84"/>
      <c r="I22" s="58"/>
      <c r="J22" s="32"/>
      <c r="K22" s="32"/>
      <c r="L22" s="32"/>
      <c r="M22" s="3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ht="12.75">
      <c r="A23" s="120">
        <v>2139</v>
      </c>
      <c r="B23" s="142" t="s">
        <v>11</v>
      </c>
      <c r="C23" s="120"/>
      <c r="D23" s="120"/>
      <c r="E23" s="120"/>
      <c r="F23" s="120"/>
      <c r="G23" s="120"/>
      <c r="H23" s="84"/>
      <c r="I23" s="58"/>
      <c r="J23" s="32"/>
      <c r="K23" s="32"/>
      <c r="L23" s="32"/>
      <c r="M23" s="32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ht="12.75">
      <c r="A24" s="159">
        <v>214</v>
      </c>
      <c r="B24" s="139" t="s">
        <v>12</v>
      </c>
      <c r="C24" s="117">
        <f>C25+C26</f>
        <v>0</v>
      </c>
      <c r="D24" s="117">
        <f>D25+D26</f>
        <v>0</v>
      </c>
      <c r="E24" s="117">
        <f>E25+E26</f>
        <v>0</v>
      </c>
      <c r="F24" s="117">
        <f>F25+F26</f>
        <v>0</v>
      </c>
      <c r="G24" s="117">
        <f>G25+G26</f>
        <v>0</v>
      </c>
      <c r="H24" s="82"/>
      <c r="I24" s="56" t="e">
        <f>#REF!-H24</f>
        <v>#REF!</v>
      </c>
      <c r="J24" s="32"/>
      <c r="K24" s="32"/>
      <c r="L24" s="32"/>
      <c r="M24" s="32"/>
      <c r="N24" s="32"/>
      <c r="O24" s="32"/>
      <c r="P24" s="32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:36" ht="12.75">
      <c r="A25" s="162">
        <v>2141</v>
      </c>
      <c r="B25" s="143" t="s">
        <v>12</v>
      </c>
      <c r="C25" s="121"/>
      <c r="D25" s="121"/>
      <c r="E25" s="121"/>
      <c r="F25" s="121"/>
      <c r="G25" s="121"/>
      <c r="H25" s="83"/>
      <c r="I25" s="57"/>
      <c r="J25" s="32"/>
      <c r="K25" s="32"/>
      <c r="L25" s="32"/>
      <c r="M25" s="3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</row>
    <row r="26" spans="1:36" ht="12.75">
      <c r="A26" s="163">
        <v>2142</v>
      </c>
      <c r="B26" s="144" t="s">
        <v>13</v>
      </c>
      <c r="C26" s="122"/>
      <c r="D26" s="122"/>
      <c r="E26" s="122"/>
      <c r="F26" s="122"/>
      <c r="G26" s="122"/>
      <c r="H26" s="86"/>
      <c r="I26" s="61"/>
      <c r="J26" s="32"/>
      <c r="K26" s="32"/>
      <c r="L26" s="32"/>
      <c r="M26" s="3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36" ht="15">
      <c r="A27" s="164">
        <v>22</v>
      </c>
      <c r="B27" s="138" t="s">
        <v>14</v>
      </c>
      <c r="C27" s="116">
        <f aca="true" t="shared" si="5" ref="C27:H27">C28+C31</f>
        <v>213130000</v>
      </c>
      <c r="D27" s="116">
        <f t="shared" si="5"/>
        <v>213130000</v>
      </c>
      <c r="E27" s="116">
        <f t="shared" si="5"/>
        <v>213130000</v>
      </c>
      <c r="F27" s="116">
        <f t="shared" si="5"/>
        <v>213130000</v>
      </c>
      <c r="G27" s="116">
        <f t="shared" si="5"/>
        <v>213130000</v>
      </c>
      <c r="H27" s="82">
        <f t="shared" si="5"/>
        <v>0</v>
      </c>
      <c r="I27" s="56" t="e">
        <f>#REF!-H27</f>
        <v>#REF!</v>
      </c>
      <c r="J27" s="33"/>
      <c r="K27" s="33"/>
      <c r="L27" s="33"/>
      <c r="M27" s="33"/>
      <c r="N27" s="33"/>
      <c r="O27" s="33"/>
      <c r="P27" s="3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1:36" ht="15">
      <c r="A28" s="159">
        <v>221</v>
      </c>
      <c r="B28" s="139" t="s">
        <v>15</v>
      </c>
      <c r="C28" s="117">
        <f>C29+C30</f>
        <v>213130000</v>
      </c>
      <c r="D28" s="117">
        <f>D29+D30</f>
        <v>213130000</v>
      </c>
      <c r="E28" s="117">
        <f>E29+E30</f>
        <v>213130000</v>
      </c>
      <c r="F28" s="117">
        <f>F29+F30</f>
        <v>213130000</v>
      </c>
      <c r="G28" s="117">
        <f>G29+G30</f>
        <v>213130000</v>
      </c>
      <c r="H28" s="82"/>
      <c r="I28" s="56" t="e">
        <f>#REF!-H28</f>
        <v>#REF!</v>
      </c>
      <c r="J28" s="33"/>
      <c r="K28" s="33"/>
      <c r="L28" s="33"/>
      <c r="M28" s="33"/>
      <c r="N28" s="33"/>
      <c r="O28" s="33"/>
      <c r="P28" s="33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36" ht="12.75">
      <c r="A29" s="119">
        <v>2210</v>
      </c>
      <c r="B29" s="139" t="s">
        <v>15</v>
      </c>
      <c r="C29" s="117"/>
      <c r="D29" s="117"/>
      <c r="E29" s="117"/>
      <c r="F29" s="117"/>
      <c r="G29" s="117"/>
      <c r="H29" s="87"/>
      <c r="I29" s="62"/>
      <c r="J29" s="32"/>
      <c r="K29" s="32"/>
      <c r="L29" s="32"/>
      <c r="M29" s="32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36" ht="12.75">
      <c r="A30" s="119">
        <v>2212</v>
      </c>
      <c r="B30" s="139" t="s">
        <v>173</v>
      </c>
      <c r="C30" s="117">
        <v>213130000</v>
      </c>
      <c r="D30" s="117">
        <v>213130000</v>
      </c>
      <c r="E30" s="117">
        <v>213130000</v>
      </c>
      <c r="F30" s="117">
        <v>213130000</v>
      </c>
      <c r="G30" s="117">
        <v>213130000</v>
      </c>
      <c r="H30" s="87"/>
      <c r="I30" s="62"/>
      <c r="J30" s="32"/>
      <c r="K30" s="32"/>
      <c r="L30" s="32"/>
      <c r="M30" s="3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</row>
    <row r="31" spans="1:36" ht="12.75">
      <c r="A31" s="159">
        <v>222</v>
      </c>
      <c r="B31" s="139" t="s">
        <v>16</v>
      </c>
      <c r="C31" s="117">
        <f>C32+C33+C34</f>
        <v>0</v>
      </c>
      <c r="D31" s="117">
        <f>D32+D33+D34</f>
        <v>0</v>
      </c>
      <c r="E31" s="117">
        <f>E32+E33+E34</f>
        <v>0</v>
      </c>
      <c r="F31" s="117">
        <f>F32+F33+F34</f>
        <v>0</v>
      </c>
      <c r="G31" s="117">
        <f>G32+G33+G34</f>
        <v>0</v>
      </c>
      <c r="H31" s="82"/>
      <c r="I31" s="56" t="e">
        <f>#REF!-H31</f>
        <v>#REF!</v>
      </c>
      <c r="J31" s="32"/>
      <c r="K31" s="32"/>
      <c r="L31" s="32"/>
      <c r="M31" s="3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</row>
    <row r="32" spans="1:36" ht="12.75">
      <c r="A32" s="120">
        <v>2221</v>
      </c>
      <c r="B32" s="142" t="s">
        <v>17</v>
      </c>
      <c r="C32" s="118"/>
      <c r="D32" s="118"/>
      <c r="E32" s="118"/>
      <c r="F32" s="118"/>
      <c r="G32" s="118"/>
      <c r="H32" s="84"/>
      <c r="I32" s="58"/>
      <c r="J32" s="32"/>
      <c r="K32" s="32"/>
      <c r="L32" s="32"/>
      <c r="M32" s="3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</row>
    <row r="33" spans="1:36" ht="12.75">
      <c r="A33" s="45">
        <v>2222</v>
      </c>
      <c r="B33" s="142" t="s">
        <v>160</v>
      </c>
      <c r="C33" s="118"/>
      <c r="D33" s="118"/>
      <c r="E33" s="118"/>
      <c r="F33" s="118"/>
      <c r="G33" s="118"/>
      <c r="H33" s="84"/>
      <c r="I33" s="58"/>
      <c r="J33" s="32"/>
      <c r="K33" s="32"/>
      <c r="L33" s="32"/>
      <c r="M33" s="32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spans="1:36" ht="12.75">
      <c r="A34" s="120">
        <v>2229</v>
      </c>
      <c r="B34" s="142" t="s">
        <v>18</v>
      </c>
      <c r="C34" s="118">
        <v>0</v>
      </c>
      <c r="D34" s="118">
        <v>0</v>
      </c>
      <c r="E34" s="118"/>
      <c r="F34" s="118"/>
      <c r="G34" s="118"/>
      <c r="H34" s="84"/>
      <c r="I34" s="58"/>
      <c r="J34" s="32"/>
      <c r="K34" s="32"/>
      <c r="L34" s="32"/>
      <c r="M34" s="3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1:36" ht="15">
      <c r="A35" s="164">
        <v>23</v>
      </c>
      <c r="B35" s="138" t="s">
        <v>19</v>
      </c>
      <c r="C35" s="116">
        <f aca="true" t="shared" si="6" ref="C35:H35">C36+C38+C44</f>
        <v>6070000</v>
      </c>
      <c r="D35" s="116">
        <f t="shared" si="6"/>
        <v>6070000</v>
      </c>
      <c r="E35" s="116">
        <f t="shared" si="6"/>
        <v>6070000</v>
      </c>
      <c r="F35" s="116">
        <f t="shared" si="6"/>
        <v>6070000</v>
      </c>
      <c r="G35" s="116">
        <f t="shared" si="6"/>
        <v>6070000</v>
      </c>
      <c r="H35" s="82">
        <f t="shared" si="6"/>
        <v>0</v>
      </c>
      <c r="I35" s="56" t="e">
        <f>#REF!-H35</f>
        <v>#REF!</v>
      </c>
      <c r="J35" s="33"/>
      <c r="K35" s="33"/>
      <c r="L35" s="33"/>
      <c r="M35" s="33"/>
      <c r="N35" s="33"/>
      <c r="O35" s="33"/>
      <c r="P35" s="33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 ht="15">
      <c r="A36" s="159">
        <v>231</v>
      </c>
      <c r="B36" s="139" t="s">
        <v>20</v>
      </c>
      <c r="C36" s="117">
        <f>C37</f>
        <v>35000</v>
      </c>
      <c r="D36" s="117">
        <f>D37</f>
        <v>35000</v>
      </c>
      <c r="E36" s="117">
        <f>E37</f>
        <v>35000</v>
      </c>
      <c r="F36" s="117">
        <f>F37</f>
        <v>35000</v>
      </c>
      <c r="G36" s="117">
        <f>G37</f>
        <v>35000</v>
      </c>
      <c r="H36" s="82"/>
      <c r="I36" s="56" t="e">
        <f>#REF!-H36</f>
        <v>#REF!</v>
      </c>
      <c r="J36" s="33"/>
      <c r="K36" s="33"/>
      <c r="L36" s="33"/>
      <c r="M36" s="33"/>
      <c r="N36" s="33"/>
      <c r="O36" s="33"/>
      <c r="P36" s="33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2.75">
      <c r="A37" s="119">
        <v>2310</v>
      </c>
      <c r="B37" s="139" t="s">
        <v>221</v>
      </c>
      <c r="C37" s="117">
        <v>35000</v>
      </c>
      <c r="D37" s="117">
        <v>35000</v>
      </c>
      <c r="E37" s="117">
        <v>35000</v>
      </c>
      <c r="F37" s="117">
        <v>35000</v>
      </c>
      <c r="G37" s="117">
        <v>35000</v>
      </c>
      <c r="H37" s="87"/>
      <c r="I37" s="62"/>
      <c r="J37" s="32"/>
      <c r="K37" s="32"/>
      <c r="L37" s="32"/>
      <c r="M37" s="32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ht="12.75">
      <c r="A38" s="165">
        <v>232</v>
      </c>
      <c r="B38" s="145" t="s">
        <v>21</v>
      </c>
      <c r="C38" s="123">
        <f>SUM(C39:C43)</f>
        <v>6035000</v>
      </c>
      <c r="D38" s="123">
        <f>SUM(D39:D43)</f>
        <v>6035000</v>
      </c>
      <c r="E38" s="123">
        <f>SUM(E39:E43)</f>
        <v>6035000</v>
      </c>
      <c r="F38" s="123">
        <f>SUM(F39:F43)</f>
        <v>6035000</v>
      </c>
      <c r="G38" s="123">
        <f>SUM(G39:G43)</f>
        <v>6035000</v>
      </c>
      <c r="H38" s="82"/>
      <c r="I38" s="56" t="e">
        <f>#REF!-H38</f>
        <v>#REF!</v>
      </c>
      <c r="J38" s="32"/>
      <c r="K38" s="32"/>
      <c r="L38" s="32"/>
      <c r="M38" s="32"/>
      <c r="N38" s="32"/>
      <c r="O38" s="32"/>
      <c r="P38" s="32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ht="12.75">
      <c r="A39" s="166">
        <v>2321</v>
      </c>
      <c r="B39" s="146" t="s">
        <v>22</v>
      </c>
      <c r="C39" s="124"/>
      <c r="D39" s="124"/>
      <c r="E39" s="124"/>
      <c r="F39" s="124"/>
      <c r="G39" s="124"/>
      <c r="H39" s="84"/>
      <c r="I39" s="58"/>
      <c r="J39" s="32"/>
      <c r="K39" s="32"/>
      <c r="L39" s="32"/>
      <c r="M39" s="32"/>
      <c r="N39" s="32"/>
      <c r="O39" s="32"/>
      <c r="P39" s="32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ht="12.75">
      <c r="A40" s="166">
        <v>2322</v>
      </c>
      <c r="B40" s="146" t="s">
        <v>23</v>
      </c>
      <c r="C40" s="124"/>
      <c r="D40" s="124"/>
      <c r="E40" s="124"/>
      <c r="F40" s="124"/>
      <c r="G40" s="124"/>
      <c r="H40" s="84"/>
      <c r="I40" s="58"/>
      <c r="J40" s="32"/>
      <c r="K40" s="32"/>
      <c r="L40" s="32"/>
      <c r="M40" s="32"/>
      <c r="N40" s="32"/>
      <c r="O40" s="32"/>
      <c r="P40" s="32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ht="12.75">
      <c r="A41" s="166">
        <v>2324</v>
      </c>
      <c r="B41" s="146" t="s">
        <v>24</v>
      </c>
      <c r="C41" s="124">
        <v>6035000</v>
      </c>
      <c r="D41" s="124">
        <v>6035000</v>
      </c>
      <c r="E41" s="124">
        <v>6035000</v>
      </c>
      <c r="F41" s="124">
        <v>6035000</v>
      </c>
      <c r="G41" s="124">
        <v>6035000</v>
      </c>
      <c r="H41" s="124">
        <v>6035000</v>
      </c>
      <c r="I41" s="124">
        <v>6035000</v>
      </c>
      <c r="J41" s="32"/>
      <c r="K41" s="32"/>
      <c r="L41" s="32"/>
      <c r="M41" s="3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ht="12.75">
      <c r="A42" s="166">
        <v>2328</v>
      </c>
      <c r="B42" s="146" t="s">
        <v>25</v>
      </c>
      <c r="C42" s="124"/>
      <c r="D42" s="124"/>
      <c r="E42" s="124"/>
      <c r="F42" s="124"/>
      <c r="G42" s="124"/>
      <c r="H42" s="84"/>
      <c r="I42" s="58"/>
      <c r="J42" s="32"/>
      <c r="K42" s="32"/>
      <c r="L42" s="32"/>
      <c r="M42" s="32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36" ht="12" customHeight="1">
      <c r="A43" s="167">
        <v>2329</v>
      </c>
      <c r="B43" s="147" t="s">
        <v>26</v>
      </c>
      <c r="C43" s="125">
        <v>0</v>
      </c>
      <c r="D43" s="125">
        <v>0</v>
      </c>
      <c r="E43" s="125"/>
      <c r="F43" s="125"/>
      <c r="G43" s="125"/>
      <c r="H43" s="88"/>
      <c r="I43" s="63"/>
      <c r="J43" s="32"/>
      <c r="K43" s="32"/>
      <c r="L43" s="32"/>
      <c r="M43" s="32"/>
      <c r="N43" s="32"/>
      <c r="O43" s="32"/>
      <c r="P43" s="32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 ht="12" customHeight="1">
      <c r="A44" s="168">
        <v>2341</v>
      </c>
      <c r="B44" s="148" t="s">
        <v>168</v>
      </c>
      <c r="C44" s="126"/>
      <c r="D44" s="126"/>
      <c r="E44" s="126"/>
      <c r="F44" s="126"/>
      <c r="G44" s="126"/>
      <c r="H44" s="86"/>
      <c r="I44" s="61" t="e">
        <f>#REF!-H44</f>
        <v>#REF!</v>
      </c>
      <c r="J44" s="32"/>
      <c r="K44" s="32"/>
      <c r="L44" s="32"/>
      <c r="M44" s="32"/>
      <c r="N44" s="32"/>
      <c r="O44" s="32"/>
      <c r="P44" s="32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1:36" ht="15">
      <c r="A45" s="164">
        <v>24</v>
      </c>
      <c r="B45" s="138" t="s">
        <v>188</v>
      </c>
      <c r="C45" s="116">
        <f aca="true" t="shared" si="7" ref="C45:H45">C46+C49</f>
        <v>0</v>
      </c>
      <c r="D45" s="116">
        <f t="shared" si="7"/>
        <v>0</v>
      </c>
      <c r="E45" s="116">
        <f t="shared" si="7"/>
        <v>0</v>
      </c>
      <c r="F45" s="116">
        <f t="shared" si="7"/>
        <v>0</v>
      </c>
      <c r="G45" s="116">
        <f t="shared" si="7"/>
        <v>0</v>
      </c>
      <c r="H45" s="82">
        <f t="shared" si="7"/>
        <v>0</v>
      </c>
      <c r="I45" s="56" t="e">
        <f>#REF!-H45</f>
        <v>#REF!</v>
      </c>
      <c r="J45" s="33"/>
      <c r="K45" s="33"/>
      <c r="L45" s="33"/>
      <c r="M45" s="33"/>
      <c r="N45" s="33"/>
      <c r="O45" s="33"/>
      <c r="P45" s="33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</row>
    <row r="46" spans="1:36" ht="12" customHeight="1">
      <c r="A46" s="169">
        <v>241</v>
      </c>
      <c r="B46" s="149" t="s">
        <v>189</v>
      </c>
      <c r="C46" s="127">
        <f>C47+C48</f>
        <v>0</v>
      </c>
      <c r="D46" s="127">
        <f>D47+D48</f>
        <v>0</v>
      </c>
      <c r="E46" s="127">
        <f>E47+E48</f>
        <v>0</v>
      </c>
      <c r="F46" s="127">
        <f>F47+F48</f>
        <v>0</v>
      </c>
      <c r="G46" s="127">
        <f>G47+G48</f>
        <v>0</v>
      </c>
      <c r="H46" s="81"/>
      <c r="I46" s="64" t="e">
        <f>#REF!-H46</f>
        <v>#REF!</v>
      </c>
      <c r="J46" s="32"/>
      <c r="K46" s="32"/>
      <c r="L46" s="32"/>
      <c r="M46" s="32"/>
      <c r="N46" s="32"/>
      <c r="O46" s="32"/>
      <c r="P46" s="32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1:36" ht="12" customHeight="1">
      <c r="A47" s="41">
        <v>2411</v>
      </c>
      <c r="B47" s="143" t="s">
        <v>190</v>
      </c>
      <c r="C47" s="121"/>
      <c r="D47" s="121"/>
      <c r="E47" s="121"/>
      <c r="F47" s="121"/>
      <c r="G47" s="121"/>
      <c r="H47" s="89"/>
      <c r="I47" s="65"/>
      <c r="J47" s="32"/>
      <c r="K47" s="32"/>
      <c r="L47" s="32"/>
      <c r="M47" s="32"/>
      <c r="N47" s="32"/>
      <c r="O47" s="32"/>
      <c r="P47" s="32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1:36" ht="12" customHeight="1">
      <c r="A48" s="42">
        <v>2412</v>
      </c>
      <c r="B48" s="153" t="s">
        <v>191</v>
      </c>
      <c r="C48" s="128"/>
      <c r="D48" s="128"/>
      <c r="E48" s="128"/>
      <c r="F48" s="128"/>
      <c r="G48" s="128"/>
      <c r="H48" s="90"/>
      <c r="I48" s="66"/>
      <c r="J48" s="32"/>
      <c r="K48" s="32"/>
      <c r="L48" s="32"/>
      <c r="M48" s="32"/>
      <c r="N48" s="32"/>
      <c r="O48" s="32"/>
      <c r="P48" s="32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1:36" ht="12" customHeight="1">
      <c r="A49" s="44">
        <v>244</v>
      </c>
      <c r="B49" s="150" t="s">
        <v>161</v>
      </c>
      <c r="C49" s="117">
        <f>C50</f>
        <v>0</v>
      </c>
      <c r="D49" s="117">
        <f>D50</f>
        <v>0</v>
      </c>
      <c r="E49" s="117">
        <f>E50</f>
        <v>0</v>
      </c>
      <c r="F49" s="117">
        <f>F50</f>
        <v>0</v>
      </c>
      <c r="G49" s="117">
        <f>G50</f>
        <v>0</v>
      </c>
      <c r="H49" s="82">
        <v>0</v>
      </c>
      <c r="I49" s="56" t="e">
        <f>#REF!-H49</f>
        <v>#REF!</v>
      </c>
      <c r="J49" s="32"/>
      <c r="K49" s="32"/>
      <c r="L49" s="32"/>
      <c r="M49" s="32"/>
      <c r="N49" s="32"/>
      <c r="O49" s="32"/>
      <c r="P49" s="32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1:36" ht="12" customHeight="1" thickBot="1">
      <c r="A50" s="119">
        <v>2441</v>
      </c>
      <c r="B50" s="139" t="s">
        <v>162</v>
      </c>
      <c r="C50" s="117"/>
      <c r="D50" s="117"/>
      <c r="E50" s="117"/>
      <c r="F50" s="117"/>
      <c r="G50" s="117"/>
      <c r="H50" s="91"/>
      <c r="I50" s="67"/>
      <c r="J50" s="32"/>
      <c r="K50" s="32"/>
      <c r="L50" s="32"/>
      <c r="M50" s="32"/>
      <c r="N50" s="32"/>
      <c r="O50" s="32"/>
      <c r="P50" s="32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6" ht="15">
      <c r="A51" s="182">
        <v>25</v>
      </c>
      <c r="B51" s="183" t="s">
        <v>192</v>
      </c>
      <c r="C51" s="184">
        <f>C52</f>
        <v>0</v>
      </c>
      <c r="D51" s="184">
        <f>D52</f>
        <v>0</v>
      </c>
      <c r="E51" s="184">
        <f aca="true" t="shared" si="8" ref="E51:G52">E52</f>
        <v>0</v>
      </c>
      <c r="F51" s="184">
        <f t="shared" si="8"/>
        <v>0</v>
      </c>
      <c r="G51" s="184">
        <f t="shared" si="8"/>
        <v>0</v>
      </c>
      <c r="H51" s="82"/>
      <c r="I51" s="56"/>
      <c r="J51" s="33"/>
      <c r="K51" s="33"/>
      <c r="L51" s="33"/>
      <c r="M51" s="33"/>
      <c r="N51" s="33"/>
      <c r="O51" s="33"/>
      <c r="P51" s="33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ht="15">
      <c r="A52" s="159">
        <v>251</v>
      </c>
      <c r="B52" s="139" t="s">
        <v>193</v>
      </c>
      <c r="C52" s="117">
        <f>C53</f>
        <v>0</v>
      </c>
      <c r="D52" s="117">
        <f>D53</f>
        <v>0</v>
      </c>
      <c r="E52" s="117">
        <f t="shared" si="8"/>
        <v>0</v>
      </c>
      <c r="F52" s="117">
        <f t="shared" si="8"/>
        <v>0</v>
      </c>
      <c r="G52" s="117">
        <f t="shared" si="8"/>
        <v>0</v>
      </c>
      <c r="H52" s="82"/>
      <c r="I52" s="56"/>
      <c r="J52" s="33"/>
      <c r="K52" s="33"/>
      <c r="L52" s="33"/>
      <c r="M52" s="33"/>
      <c r="N52" s="33"/>
      <c r="O52" s="33"/>
      <c r="P52" s="33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ht="12.75">
      <c r="A53" s="119">
        <v>2513</v>
      </c>
      <c r="B53" s="139" t="s">
        <v>194</v>
      </c>
      <c r="C53" s="117">
        <v>0</v>
      </c>
      <c r="D53" s="117"/>
      <c r="E53" s="117"/>
      <c r="F53" s="117"/>
      <c r="G53" s="117"/>
      <c r="H53" s="87"/>
      <c r="I53" s="62"/>
      <c r="J53" s="32"/>
      <c r="K53" s="32"/>
      <c r="L53" s="32"/>
      <c r="M53" s="32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ht="12" customHeight="1" thickBot="1">
      <c r="A54" s="170"/>
      <c r="B54" s="151"/>
      <c r="C54" s="129"/>
      <c r="D54" s="129"/>
      <c r="E54" s="129"/>
      <c r="F54" s="129"/>
      <c r="G54" s="129"/>
      <c r="H54" s="91"/>
      <c r="I54" s="67" t="e">
        <f>#REF!-H54</f>
        <v>#REF!</v>
      </c>
      <c r="J54" s="32"/>
      <c r="K54" s="32"/>
      <c r="L54" s="32"/>
      <c r="M54" s="32"/>
      <c r="N54" s="32"/>
      <c r="O54" s="32"/>
      <c r="P54" s="32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ht="14.25" customHeight="1" thickBot="1">
      <c r="A55" s="171">
        <v>3</v>
      </c>
      <c r="B55" s="152" t="s">
        <v>27</v>
      </c>
      <c r="C55" s="115">
        <f aca="true" t="shared" si="9" ref="C55:H55">C56+C65</f>
        <v>180000</v>
      </c>
      <c r="D55" s="115">
        <f t="shared" si="9"/>
        <v>180000</v>
      </c>
      <c r="E55" s="115">
        <f t="shared" si="9"/>
        <v>180000</v>
      </c>
      <c r="F55" s="115">
        <f t="shared" si="9"/>
        <v>180000</v>
      </c>
      <c r="G55" s="115">
        <f t="shared" si="9"/>
        <v>180000</v>
      </c>
      <c r="H55" s="79">
        <f t="shared" si="9"/>
        <v>0</v>
      </c>
      <c r="I55" s="54" t="e">
        <f>#REF!-H55</f>
        <v>#REF!</v>
      </c>
      <c r="J55" s="32"/>
      <c r="K55" s="32"/>
      <c r="L55" s="32"/>
      <c r="M55" s="32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ht="12.75">
      <c r="A56" s="159">
        <v>31</v>
      </c>
      <c r="B56" s="139" t="s">
        <v>28</v>
      </c>
      <c r="C56" s="117">
        <f aca="true" t="shared" si="10" ref="C56:H56">C57+C62</f>
        <v>180000</v>
      </c>
      <c r="D56" s="117">
        <f t="shared" si="10"/>
        <v>180000</v>
      </c>
      <c r="E56" s="117">
        <f t="shared" si="10"/>
        <v>180000</v>
      </c>
      <c r="F56" s="117">
        <f t="shared" si="10"/>
        <v>180000</v>
      </c>
      <c r="G56" s="117">
        <f t="shared" si="10"/>
        <v>180000</v>
      </c>
      <c r="H56" s="82">
        <f t="shared" si="10"/>
        <v>0</v>
      </c>
      <c r="I56" s="56" t="e">
        <f>#REF!-H56</f>
        <v>#REF!</v>
      </c>
      <c r="J56" s="32"/>
      <c r="K56" s="32"/>
      <c r="L56" s="32"/>
      <c r="M56" s="32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59" ht="12.75">
      <c r="A57" s="159">
        <v>311</v>
      </c>
      <c r="B57" s="139" t="s">
        <v>29</v>
      </c>
      <c r="C57" s="117">
        <f>C58+C59+C60+C61</f>
        <v>180000</v>
      </c>
      <c r="D57" s="117">
        <f>D58+D59+D60+D61</f>
        <v>180000</v>
      </c>
      <c r="E57" s="117">
        <f>E58+E59+E60+E61</f>
        <v>180000</v>
      </c>
      <c r="F57" s="117">
        <f>F58+F59+F60+F61</f>
        <v>180000</v>
      </c>
      <c r="G57" s="117">
        <f>G58+G59+G60+G61</f>
        <v>180000</v>
      </c>
      <c r="H57" s="82"/>
      <c r="I57" s="56" t="e">
        <f>#REF!-H57</f>
        <v>#REF!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</row>
    <row r="58" spans="1:59" ht="12.75">
      <c r="A58" s="120">
        <v>3111</v>
      </c>
      <c r="B58" s="142" t="s">
        <v>30</v>
      </c>
      <c r="C58" s="118"/>
      <c r="D58" s="118"/>
      <c r="E58" s="118"/>
      <c r="F58" s="118"/>
      <c r="G58" s="118"/>
      <c r="H58" s="84"/>
      <c r="I58" s="58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  <row r="59" spans="1:36" ht="12.75">
      <c r="A59" s="120">
        <v>3112</v>
      </c>
      <c r="B59" s="142" t="s">
        <v>31</v>
      </c>
      <c r="C59" s="118"/>
      <c r="D59" s="118"/>
      <c r="E59" s="118"/>
      <c r="F59" s="118"/>
      <c r="G59" s="118"/>
      <c r="H59" s="84"/>
      <c r="I59" s="58"/>
      <c r="J59" s="32"/>
      <c r="K59" s="32"/>
      <c r="L59" s="32"/>
      <c r="M59" s="32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1:36" ht="12.75">
      <c r="A60" s="172">
        <v>3113</v>
      </c>
      <c r="B60" s="153" t="s">
        <v>187</v>
      </c>
      <c r="C60" s="128">
        <v>180000</v>
      </c>
      <c r="D60" s="128">
        <v>180000</v>
      </c>
      <c r="E60" s="128">
        <v>180000</v>
      </c>
      <c r="F60" s="128">
        <v>180000</v>
      </c>
      <c r="G60" s="128">
        <v>180000</v>
      </c>
      <c r="H60" s="128">
        <v>200000</v>
      </c>
      <c r="I60" s="128">
        <v>200000</v>
      </c>
      <c r="J60" s="32"/>
      <c r="K60" s="32"/>
      <c r="L60" s="32"/>
      <c r="M60" s="32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ht="12.75">
      <c r="A61" s="172">
        <v>3119</v>
      </c>
      <c r="B61" s="153" t="s">
        <v>32</v>
      </c>
      <c r="C61" s="128"/>
      <c r="D61" s="128"/>
      <c r="E61" s="128"/>
      <c r="F61" s="128"/>
      <c r="G61" s="128"/>
      <c r="H61" s="92"/>
      <c r="I61" s="68"/>
      <c r="J61" s="32"/>
      <c r="K61" s="32"/>
      <c r="L61" s="32"/>
      <c r="M61" s="32"/>
      <c r="N61" s="32"/>
      <c r="O61" s="32"/>
      <c r="P61" s="32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ht="12.75">
      <c r="A62" s="159">
        <v>312</v>
      </c>
      <c r="B62" s="139" t="s">
        <v>33</v>
      </c>
      <c r="C62" s="117">
        <f>C63+C64</f>
        <v>0</v>
      </c>
      <c r="D62" s="117">
        <f>D63+D64</f>
        <v>0</v>
      </c>
      <c r="E62" s="117">
        <f>E63+E64</f>
        <v>0</v>
      </c>
      <c r="F62" s="117">
        <f>F63+F64</f>
        <v>0</v>
      </c>
      <c r="G62" s="117">
        <f>G63+G64</f>
        <v>0</v>
      </c>
      <c r="H62" s="93"/>
      <c r="I62" s="69" t="e">
        <f>#REF!-H62</f>
        <v>#REF!</v>
      </c>
      <c r="J62" s="32"/>
      <c r="K62" s="32"/>
      <c r="L62" s="32"/>
      <c r="M62" s="32"/>
      <c r="N62" s="32"/>
      <c r="O62" s="32"/>
      <c r="P62" s="3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ht="12.75">
      <c r="A63" s="159">
        <v>3121</v>
      </c>
      <c r="B63" s="139" t="s">
        <v>34</v>
      </c>
      <c r="C63" s="117"/>
      <c r="D63" s="117"/>
      <c r="E63" s="117"/>
      <c r="F63" s="117"/>
      <c r="G63" s="117"/>
      <c r="H63" s="93"/>
      <c r="I63" s="69"/>
      <c r="J63" s="32"/>
      <c r="K63" s="32"/>
      <c r="L63" s="32"/>
      <c r="M63" s="32"/>
      <c r="N63" s="32"/>
      <c r="O63" s="32"/>
      <c r="P63" s="32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ht="12.75">
      <c r="A64" s="169">
        <v>3129</v>
      </c>
      <c r="B64" s="149" t="s">
        <v>176</v>
      </c>
      <c r="C64" s="127"/>
      <c r="D64" s="127"/>
      <c r="E64" s="127"/>
      <c r="F64" s="127"/>
      <c r="G64" s="127"/>
      <c r="H64" s="94"/>
      <c r="I64" s="70"/>
      <c r="J64" s="32"/>
      <c r="K64" s="32"/>
      <c r="L64" s="32"/>
      <c r="M64" s="32"/>
      <c r="N64" s="32"/>
      <c r="O64" s="32"/>
      <c r="P64" s="32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36" ht="12.75">
      <c r="A65" s="169">
        <v>320</v>
      </c>
      <c r="B65" s="149" t="s">
        <v>167</v>
      </c>
      <c r="C65" s="127">
        <f>C66+C67</f>
        <v>0</v>
      </c>
      <c r="D65" s="127">
        <f>D66+D67</f>
        <v>0</v>
      </c>
      <c r="E65" s="127">
        <f>E66+E67</f>
        <v>0</v>
      </c>
      <c r="F65" s="127">
        <f>F66+F67</f>
        <v>0</v>
      </c>
      <c r="G65" s="127">
        <f>G66+G67</f>
        <v>0</v>
      </c>
      <c r="H65" s="94"/>
      <c r="I65" s="70" t="e">
        <f>#REF!-H65</f>
        <v>#REF!</v>
      </c>
      <c r="J65" s="32"/>
      <c r="K65" s="32"/>
      <c r="L65" s="32"/>
      <c r="M65" s="32"/>
      <c r="N65" s="32"/>
      <c r="O65" s="32"/>
      <c r="P65" s="32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1:36" ht="12.75">
      <c r="A66" s="169">
        <v>3201</v>
      </c>
      <c r="B66" s="149" t="s">
        <v>163</v>
      </c>
      <c r="C66" s="127"/>
      <c r="D66" s="127"/>
      <c r="E66" s="127"/>
      <c r="F66" s="127"/>
      <c r="G66" s="127"/>
      <c r="H66" s="94"/>
      <c r="I66" s="70"/>
      <c r="J66" s="32"/>
      <c r="K66" s="32"/>
      <c r="L66" s="32"/>
      <c r="M66" s="32"/>
      <c r="N66" s="32"/>
      <c r="O66" s="32"/>
      <c r="P66" s="32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ht="13.5" thickBot="1">
      <c r="A67" s="169">
        <v>3202</v>
      </c>
      <c r="B67" s="149" t="s">
        <v>166</v>
      </c>
      <c r="C67" s="127"/>
      <c r="D67" s="127"/>
      <c r="E67" s="127"/>
      <c r="F67" s="127"/>
      <c r="G67" s="127"/>
      <c r="H67" s="94"/>
      <c r="I67" s="70"/>
      <c r="J67" s="32"/>
      <c r="K67" s="32"/>
      <c r="L67" s="32"/>
      <c r="M67" s="32"/>
      <c r="N67" s="32"/>
      <c r="O67" s="32"/>
      <c r="P67" s="32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ht="14.25" customHeight="1" thickBot="1">
      <c r="A68" s="173">
        <v>4</v>
      </c>
      <c r="B68" s="141" t="s">
        <v>35</v>
      </c>
      <c r="C68" s="130">
        <f aca="true" t="shared" si="11" ref="C68:H68">C69+C76</f>
        <v>0</v>
      </c>
      <c r="D68" s="130">
        <f t="shared" si="11"/>
        <v>0</v>
      </c>
      <c r="E68" s="130">
        <f t="shared" si="11"/>
        <v>0</v>
      </c>
      <c r="F68" s="130">
        <f t="shared" si="11"/>
        <v>0</v>
      </c>
      <c r="G68" s="130">
        <f t="shared" si="11"/>
        <v>0</v>
      </c>
      <c r="H68" s="95">
        <f t="shared" si="11"/>
        <v>0</v>
      </c>
      <c r="I68" s="71" t="e">
        <f>#REF!-H68</f>
        <v>#REF!</v>
      </c>
      <c r="J68" s="32"/>
      <c r="K68" s="32"/>
      <c r="L68" s="32"/>
      <c r="M68" s="32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ht="12.75">
      <c r="A69" s="159">
        <v>41</v>
      </c>
      <c r="B69" s="194" t="s">
        <v>36</v>
      </c>
      <c r="C69" s="117">
        <f aca="true" t="shared" si="12" ref="C69:H69">C70+C74</f>
        <v>0</v>
      </c>
      <c r="D69" s="117">
        <f t="shared" si="12"/>
        <v>0</v>
      </c>
      <c r="E69" s="117">
        <f t="shared" si="12"/>
        <v>0</v>
      </c>
      <c r="F69" s="117">
        <f t="shared" si="12"/>
        <v>0</v>
      </c>
      <c r="G69" s="117">
        <f t="shared" si="12"/>
        <v>0</v>
      </c>
      <c r="H69" s="82">
        <f t="shared" si="12"/>
        <v>0</v>
      </c>
      <c r="I69" s="56" t="e">
        <f>#REF!-H69</f>
        <v>#REF!</v>
      </c>
      <c r="J69" s="32"/>
      <c r="K69" s="32"/>
      <c r="L69" s="32"/>
      <c r="M69" s="32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ht="12.75">
      <c r="A70" s="195">
        <v>411</v>
      </c>
      <c r="B70" s="149" t="s">
        <v>155</v>
      </c>
      <c r="C70" s="127">
        <f aca="true" t="shared" si="13" ref="C70:H70">C71</f>
        <v>0</v>
      </c>
      <c r="D70" s="127">
        <f t="shared" si="13"/>
        <v>0</v>
      </c>
      <c r="E70" s="127">
        <f t="shared" si="13"/>
        <v>0</v>
      </c>
      <c r="F70" s="127">
        <f t="shared" si="13"/>
        <v>0</v>
      </c>
      <c r="G70" s="127">
        <f t="shared" si="13"/>
        <v>0</v>
      </c>
      <c r="H70" s="90">
        <f t="shared" si="13"/>
        <v>0</v>
      </c>
      <c r="I70" s="66" t="e">
        <f>#REF!-H70</f>
        <v>#REF!</v>
      </c>
      <c r="J70" s="32"/>
      <c r="K70" s="32"/>
      <c r="L70" s="32"/>
      <c r="M70" s="32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1:36" ht="12.75">
      <c r="A71" s="46">
        <v>4118</v>
      </c>
      <c r="B71" s="154" t="s">
        <v>156</v>
      </c>
      <c r="C71" s="118"/>
      <c r="D71" s="118"/>
      <c r="E71" s="118"/>
      <c r="F71" s="118"/>
      <c r="G71" s="118"/>
      <c r="H71" s="96"/>
      <c r="I71" s="72" t="e">
        <f>#REF!-H71</f>
        <v>#REF!</v>
      </c>
      <c r="J71" s="32"/>
      <c r="K71" s="32"/>
      <c r="L71" s="32"/>
      <c r="M71" s="32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1:36" ht="12.75">
      <c r="A72" s="42">
        <v>413</v>
      </c>
      <c r="B72" s="133"/>
      <c r="C72" s="131">
        <f>C73</f>
        <v>0</v>
      </c>
      <c r="D72" s="131">
        <f>D73</f>
        <v>0</v>
      </c>
      <c r="E72" s="131">
        <f>E73</f>
        <v>0</v>
      </c>
      <c r="F72" s="131">
        <f>F73</f>
        <v>0</v>
      </c>
      <c r="G72" s="131">
        <f>G73</f>
        <v>0</v>
      </c>
      <c r="H72" s="134"/>
      <c r="I72" s="135"/>
      <c r="J72" s="32"/>
      <c r="K72" s="32"/>
      <c r="L72" s="32"/>
      <c r="M72" s="32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1:36" ht="12.75">
      <c r="A73" s="42">
        <v>4132</v>
      </c>
      <c r="B73" s="133"/>
      <c r="C73" s="131"/>
      <c r="D73" s="131"/>
      <c r="E73" s="131"/>
      <c r="F73" s="131"/>
      <c r="G73" s="131"/>
      <c r="H73" s="134"/>
      <c r="I73" s="135"/>
      <c r="J73" s="32"/>
      <c r="K73" s="32"/>
      <c r="L73" s="32"/>
      <c r="M73" s="32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1:59" ht="12.75">
      <c r="A74" s="174">
        <v>415</v>
      </c>
      <c r="B74" s="155" t="s">
        <v>37</v>
      </c>
      <c r="C74" s="131">
        <f aca="true" t="shared" si="14" ref="C74:H74">C75</f>
        <v>0</v>
      </c>
      <c r="D74" s="131">
        <f t="shared" si="14"/>
        <v>0</v>
      </c>
      <c r="E74" s="131">
        <f t="shared" si="14"/>
        <v>0</v>
      </c>
      <c r="F74" s="131">
        <f t="shared" si="14"/>
        <v>0</v>
      </c>
      <c r="G74" s="131">
        <f t="shared" si="14"/>
        <v>0</v>
      </c>
      <c r="H74" s="97">
        <f t="shared" si="14"/>
        <v>0</v>
      </c>
      <c r="I74" s="73" t="e">
        <f>#REF!-H74</f>
        <v>#REF!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1:59" ht="12.75">
      <c r="A75" s="172">
        <v>4151</v>
      </c>
      <c r="B75" s="153" t="s">
        <v>38</v>
      </c>
      <c r="C75" s="128"/>
      <c r="D75" s="128"/>
      <c r="E75" s="128"/>
      <c r="F75" s="128"/>
      <c r="G75" s="128"/>
      <c r="H75" s="88"/>
      <c r="I75" s="63" t="e">
        <f>#REF!-H75</f>
        <v>#REF!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1:59" ht="12.75">
      <c r="A76" s="196">
        <v>42</v>
      </c>
      <c r="B76" s="139" t="s">
        <v>157</v>
      </c>
      <c r="C76" s="117">
        <f aca="true" t="shared" si="15" ref="C76:G77">C77</f>
        <v>0</v>
      </c>
      <c r="D76" s="117">
        <f t="shared" si="15"/>
        <v>0</v>
      </c>
      <c r="E76" s="117">
        <f t="shared" si="15"/>
        <v>0</v>
      </c>
      <c r="F76" s="117">
        <f t="shared" si="15"/>
        <v>0</v>
      </c>
      <c r="G76" s="117">
        <f t="shared" si="15"/>
        <v>0</v>
      </c>
      <c r="H76" s="98">
        <f>H77</f>
        <v>0</v>
      </c>
      <c r="I76" s="62" t="e">
        <f>#REF!-H76</f>
        <v>#REF!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</row>
    <row r="77" spans="1:59" ht="12.75">
      <c r="A77" s="43">
        <v>421</v>
      </c>
      <c r="B77" s="143" t="s">
        <v>158</v>
      </c>
      <c r="C77" s="121">
        <f t="shared" si="15"/>
        <v>0</v>
      </c>
      <c r="D77" s="121">
        <f t="shared" si="15"/>
        <v>0</v>
      </c>
      <c r="E77" s="121">
        <f t="shared" si="15"/>
        <v>0</v>
      </c>
      <c r="F77" s="121">
        <f t="shared" si="15"/>
        <v>0</v>
      </c>
      <c r="G77" s="121">
        <f t="shared" si="15"/>
        <v>0</v>
      </c>
      <c r="H77" s="83">
        <f>H78</f>
        <v>0</v>
      </c>
      <c r="I77" s="57" t="e">
        <f>#REF!-H77</f>
        <v>#REF!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1:59" ht="13.5" thickBot="1">
      <c r="A78" s="40">
        <v>4218</v>
      </c>
      <c r="B78" s="153" t="s">
        <v>159</v>
      </c>
      <c r="C78" s="128"/>
      <c r="D78" s="128"/>
      <c r="E78" s="128"/>
      <c r="F78" s="128"/>
      <c r="G78" s="128"/>
      <c r="H78" s="88"/>
      <c r="I78" s="63" t="e">
        <f>#REF!-H78</f>
        <v>#REF!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1:36" ht="15" customHeight="1" thickBot="1">
      <c r="A79" s="175" t="s">
        <v>2</v>
      </c>
      <c r="B79" s="156" t="s">
        <v>39</v>
      </c>
      <c r="C79" s="132">
        <f aca="true" t="shared" si="16" ref="C79:H79">C6+C13+C55+C68</f>
        <v>268894000</v>
      </c>
      <c r="D79" s="132">
        <f t="shared" si="16"/>
        <v>268894000</v>
      </c>
      <c r="E79" s="132">
        <f t="shared" si="16"/>
        <v>268894000</v>
      </c>
      <c r="F79" s="132">
        <f t="shared" si="16"/>
        <v>268894000</v>
      </c>
      <c r="G79" s="132">
        <f t="shared" si="16"/>
        <v>268894000</v>
      </c>
      <c r="H79" s="99">
        <f t="shared" si="16"/>
        <v>22400000</v>
      </c>
      <c r="I79" s="74" t="e">
        <f>#REF!-H79</f>
        <v>#REF!</v>
      </c>
      <c r="J79" s="35"/>
      <c r="K79" s="35"/>
      <c r="L79" s="35"/>
      <c r="M79" s="35"/>
      <c r="N79" s="35"/>
      <c r="O79" s="35"/>
      <c r="P79" s="35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1" spans="1:8" ht="15">
      <c r="A81" s="36"/>
      <c r="B81" s="25"/>
      <c r="C81" s="25"/>
      <c r="D81" s="25"/>
      <c r="E81" s="25"/>
      <c r="F81" s="25"/>
      <c r="G81" s="25"/>
      <c r="H81" s="37"/>
    </row>
    <row r="82" spans="1:9" ht="12.75">
      <c r="A82" s="27"/>
      <c r="B82" s="27"/>
      <c r="C82" s="27"/>
      <c r="D82" s="27"/>
      <c r="E82" s="27"/>
      <c r="F82" s="27"/>
      <c r="G82" s="27"/>
      <c r="I82" s="27"/>
    </row>
    <row r="83" spans="1:9" ht="12.75">
      <c r="A83" s="27"/>
      <c r="B83" s="27"/>
      <c r="C83" s="27"/>
      <c r="D83" s="27"/>
      <c r="E83" s="27"/>
      <c r="F83" s="27"/>
      <c r="G83" s="27"/>
      <c r="I83" s="27"/>
    </row>
    <row r="84" spans="1:9" ht="12.75">
      <c r="A84" s="27"/>
      <c r="B84" s="27"/>
      <c r="C84" s="27"/>
      <c r="D84" s="27"/>
      <c r="E84" s="27"/>
      <c r="F84" s="27"/>
      <c r="G84" s="27"/>
      <c r="I84" s="27"/>
    </row>
    <row r="85" spans="1:9" ht="12.75">
      <c r="A85" s="27"/>
      <c r="B85" s="27"/>
      <c r="C85" s="27"/>
      <c r="D85" s="27"/>
      <c r="E85" s="27"/>
      <c r="F85" s="27"/>
      <c r="G85" s="27"/>
      <c r="I85" s="27"/>
    </row>
    <row r="86" spans="1:9" ht="12.75">
      <c r="A86" s="27"/>
      <c r="B86" s="27"/>
      <c r="C86" s="27"/>
      <c r="D86" s="27"/>
      <c r="E86" s="27"/>
      <c r="F86" s="27"/>
      <c r="G86" s="27"/>
      <c r="I86" s="27"/>
    </row>
    <row r="87" spans="1:9" ht="12.75">
      <c r="A87" s="27"/>
      <c r="B87" s="27"/>
      <c r="C87" s="27"/>
      <c r="D87" s="27"/>
      <c r="E87" s="27"/>
      <c r="F87" s="27"/>
      <c r="G87" s="27"/>
      <c r="I87" s="27"/>
    </row>
    <row r="88" spans="1:9" ht="12.75">
      <c r="A88" s="27"/>
      <c r="B88" s="27"/>
      <c r="C88" s="27"/>
      <c r="D88" s="27"/>
      <c r="E88" s="27"/>
      <c r="F88" s="27"/>
      <c r="G88" s="27"/>
      <c r="I88" s="27"/>
    </row>
    <row r="89" spans="1:9" ht="12.75">
      <c r="A89" s="27"/>
      <c r="B89" s="27"/>
      <c r="C89" s="27"/>
      <c r="D89" s="27"/>
      <c r="E89" s="27"/>
      <c r="F89" s="27"/>
      <c r="G89" s="27"/>
      <c r="I89" s="27"/>
    </row>
  </sheetData>
  <sheetProtection/>
  <mergeCells count="6">
    <mergeCell ref="G4:G5"/>
    <mergeCell ref="C4:C5"/>
    <mergeCell ref="D4:D5"/>
    <mergeCell ref="E4:E5"/>
    <mergeCell ref="F4:F5"/>
    <mergeCell ref="B4:B5"/>
  </mergeCells>
  <printOptions horizontalCentered="1"/>
  <pageMargins left="0.1968503937007874" right="0" top="0.984251968503937" bottom="1.968503937007874" header="0.5118110236220472" footer="0.5118110236220472"/>
  <pageSetup fitToHeight="1" fitToWidth="1" horizontalDpi="600" verticalDpi="600" orientation="portrait" paperSize="8" scale="92" r:id="rId1"/>
  <headerFooter alignWithMargins="0">
    <oddFooter>&amp;RIng. Vašáková, l. 2871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3"/>
  <sheetViews>
    <sheetView tabSelected="1" workbookViewId="0" topLeftCell="A1">
      <selection activeCell="M182" sqref="M182"/>
    </sheetView>
  </sheetViews>
  <sheetFormatPr defaultColWidth="9.140625" defaultRowHeight="12.75"/>
  <cols>
    <col min="1" max="1" width="39.57421875" style="0" customWidth="1"/>
    <col min="2" max="2" width="13.421875" style="0" customWidth="1"/>
    <col min="3" max="6" width="13.8515625" style="0" bestFit="1" customWidth="1"/>
    <col min="7" max="7" width="10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30.75" customHeight="1">
      <c r="A2" s="180" t="s">
        <v>178</v>
      </c>
      <c r="B2" s="180"/>
      <c r="C2" s="180"/>
      <c r="D2" s="180"/>
      <c r="E2" s="180"/>
      <c r="F2" s="180"/>
    </row>
    <row r="3" spans="1:6" ht="13.5" thickBot="1">
      <c r="A3" s="1"/>
      <c r="B3" s="1"/>
      <c r="C3" s="1"/>
      <c r="D3" s="1"/>
      <c r="E3" s="1"/>
      <c r="F3" s="179" t="s">
        <v>180</v>
      </c>
    </row>
    <row r="4" spans="1:6" ht="38.25" customHeight="1" thickBot="1">
      <c r="A4" s="186" t="s">
        <v>40</v>
      </c>
      <c r="B4" s="185" t="s">
        <v>211</v>
      </c>
      <c r="C4" s="185" t="s">
        <v>212</v>
      </c>
      <c r="D4" s="185" t="s">
        <v>213</v>
      </c>
      <c r="E4" s="185" t="s">
        <v>214</v>
      </c>
      <c r="F4" s="185" t="s">
        <v>215</v>
      </c>
    </row>
    <row r="5" spans="1:6" ht="12.75">
      <c r="A5" s="3"/>
      <c r="B5" s="48"/>
      <c r="C5" s="48"/>
      <c r="D5" s="48"/>
      <c r="E5" s="48"/>
      <c r="F5" s="48"/>
    </row>
    <row r="6" spans="1:6" ht="12.75">
      <c r="A6" s="6" t="s">
        <v>195</v>
      </c>
      <c r="B6" s="49">
        <f>B7+B28+B31+B42+B47+B57+B68+B78+B83</f>
        <v>12030483849</v>
      </c>
      <c r="C6" s="49">
        <f>C7+C28+C31+C42+C47+C57+C68+C78+C83</f>
        <v>12027161539</v>
      </c>
      <c r="D6" s="49">
        <f>D7+D28+D31+D42+D47+D57+D68+D78+D83</f>
        <v>12022174908.15</v>
      </c>
      <c r="E6" s="49">
        <f>E7+E28+E31+E42+E47+E57+E68+E78+E83</f>
        <v>12234426553</v>
      </c>
      <c r="F6" s="49">
        <f>F7+F28+F31+F42+F47+F57+F68+F78+F83</f>
        <v>12248007982</v>
      </c>
    </row>
    <row r="7" spans="1:6" ht="12.75">
      <c r="A7" s="8" t="s">
        <v>206</v>
      </c>
      <c r="B7" s="50">
        <f>B8+B13+B21+B25</f>
        <v>10155602533</v>
      </c>
      <c r="C7" s="50">
        <f>C8+C13+C21+C25</f>
        <v>10155602533</v>
      </c>
      <c r="D7" s="50">
        <f>D8+D13+D21+D25</f>
        <v>10155602533</v>
      </c>
      <c r="E7" s="50">
        <f>E8+E13+E21+E25</f>
        <v>10167808329</v>
      </c>
      <c r="F7" s="50">
        <f>F8+F13+F21+F25</f>
        <v>10198123682</v>
      </c>
    </row>
    <row r="8" spans="1:6" ht="12.75">
      <c r="A8" s="8" t="s">
        <v>41</v>
      </c>
      <c r="B8" s="49">
        <f>B9+B10+B11+B12</f>
        <v>7567282625</v>
      </c>
      <c r="C8" s="49">
        <f>C9+C10+C11+C12</f>
        <v>7567282625</v>
      </c>
      <c r="D8" s="49">
        <f>D9+D10+D11+D12</f>
        <v>7567282625</v>
      </c>
      <c r="E8" s="49">
        <f>E9+E10+E11+E12</f>
        <v>7576405043</v>
      </c>
      <c r="F8" s="49">
        <f>F9+F10+F11+F12</f>
        <v>7604217293</v>
      </c>
    </row>
    <row r="9" spans="1:6" ht="12.75">
      <c r="A9" s="7" t="s">
        <v>42</v>
      </c>
      <c r="B9" s="50">
        <v>202924458</v>
      </c>
      <c r="C9" s="50">
        <v>202924458</v>
      </c>
      <c r="D9" s="50">
        <v>202924458</v>
      </c>
      <c r="E9" s="50">
        <v>198944458</v>
      </c>
      <c r="F9" s="50">
        <v>198944458</v>
      </c>
    </row>
    <row r="10" spans="1:6" ht="12.75">
      <c r="A10" s="7" t="s">
        <v>43</v>
      </c>
      <c r="B10" s="50"/>
      <c r="C10" s="50"/>
      <c r="D10" s="50"/>
      <c r="E10" s="50"/>
      <c r="F10" s="50"/>
    </row>
    <row r="11" spans="1:6" ht="25.5">
      <c r="A11" s="136" t="s">
        <v>184</v>
      </c>
      <c r="B11" s="50">
        <v>7364358167</v>
      </c>
      <c r="C11" s="50">
        <v>7364358167</v>
      </c>
      <c r="D11" s="50">
        <v>7364358167</v>
      </c>
      <c r="E11" s="50">
        <v>7377460585</v>
      </c>
      <c r="F11" s="50">
        <v>7405272835</v>
      </c>
    </row>
    <row r="12" spans="1:6" ht="12.75">
      <c r="A12" s="11" t="s">
        <v>44</v>
      </c>
      <c r="B12" s="50"/>
      <c r="C12" s="50"/>
      <c r="D12" s="50"/>
      <c r="E12" s="50"/>
      <c r="F12" s="50"/>
    </row>
    <row r="13" spans="1:6" ht="12.75">
      <c r="A13" s="38" t="s">
        <v>164</v>
      </c>
      <c r="B13" s="49">
        <f>B14+B15+B16+B17+B18+B19</f>
        <v>15443816</v>
      </c>
      <c r="C13" s="49">
        <f>C14+C15+C16+C17+C18+C19</f>
        <v>15443816</v>
      </c>
      <c r="D13" s="49">
        <f>D14+D15+D16+D17+D18+D19</f>
        <v>15443816</v>
      </c>
      <c r="E13" s="49">
        <f>E14+E15+E16+E17+E18+E19</f>
        <v>15443816</v>
      </c>
      <c r="F13" s="49">
        <f>F14+F15+F16+F17+F18+F19</f>
        <v>15443816</v>
      </c>
    </row>
    <row r="14" spans="1:6" ht="12.75">
      <c r="A14" s="11" t="s">
        <v>45</v>
      </c>
      <c r="B14" s="50">
        <v>15443816</v>
      </c>
      <c r="C14" s="50">
        <v>15145388</v>
      </c>
      <c r="D14" s="50">
        <v>15145388</v>
      </c>
      <c r="E14" s="50">
        <v>15145388</v>
      </c>
      <c r="F14" s="50">
        <v>15145388</v>
      </c>
    </row>
    <row r="15" spans="1:6" ht="12.75">
      <c r="A15" s="11" t="s">
        <v>46</v>
      </c>
      <c r="B15" s="50"/>
      <c r="C15" s="50"/>
      <c r="D15" s="50"/>
      <c r="E15" s="50"/>
      <c r="F15" s="50"/>
    </row>
    <row r="16" spans="1:6" ht="12.75">
      <c r="A16" s="7" t="s">
        <v>47</v>
      </c>
      <c r="B16" s="50"/>
      <c r="C16" s="50">
        <v>298428</v>
      </c>
      <c r="D16" s="50">
        <v>298428</v>
      </c>
      <c r="E16" s="50">
        <v>298428</v>
      </c>
      <c r="F16" s="50">
        <v>298428</v>
      </c>
    </row>
    <row r="17" spans="1:6" ht="12.75">
      <c r="A17" s="7" t="s">
        <v>207</v>
      </c>
      <c r="B17" s="50"/>
      <c r="C17" s="50"/>
      <c r="D17" s="50"/>
      <c r="E17" s="50"/>
      <c r="F17" s="50"/>
    </row>
    <row r="18" spans="1:6" ht="12.75">
      <c r="A18" s="7" t="s">
        <v>48</v>
      </c>
      <c r="B18" s="50"/>
      <c r="C18" s="50"/>
      <c r="D18" s="50"/>
      <c r="E18" s="50"/>
      <c r="F18" s="50"/>
    </row>
    <row r="19" spans="1:6" ht="12.75">
      <c r="A19" s="9" t="s">
        <v>49</v>
      </c>
      <c r="B19" s="100"/>
      <c r="C19" s="100"/>
      <c r="D19" s="100"/>
      <c r="E19" s="100"/>
      <c r="F19" s="100"/>
    </row>
    <row r="20" spans="1:6" ht="12.75">
      <c r="A20" s="14"/>
      <c r="B20" s="101"/>
      <c r="C20" s="101"/>
      <c r="D20" s="101"/>
      <c r="E20" s="101"/>
      <c r="F20" s="101"/>
    </row>
    <row r="21" spans="1:6" ht="12.75">
      <c r="A21" s="8" t="s">
        <v>50</v>
      </c>
      <c r="B21" s="49">
        <f>SUM(B22:B24)</f>
        <v>2572876092</v>
      </c>
      <c r="C21" s="49">
        <f>SUM(C22:C24)</f>
        <v>2572876092</v>
      </c>
      <c r="D21" s="49">
        <f>SUM(D22:D24)</f>
        <v>2572876092</v>
      </c>
      <c r="E21" s="49">
        <f>SUM(E22:E24)</f>
        <v>2575959470</v>
      </c>
      <c r="F21" s="49">
        <f>SUM(F22:F24)</f>
        <v>2578462573</v>
      </c>
    </row>
    <row r="22" spans="1:6" ht="12.75">
      <c r="A22" s="7" t="s">
        <v>51</v>
      </c>
      <c r="B22" s="50">
        <v>1891820656</v>
      </c>
      <c r="C22" s="50">
        <v>1891820656</v>
      </c>
      <c r="D22" s="50">
        <v>1891820656</v>
      </c>
      <c r="E22" s="50">
        <v>1894083016</v>
      </c>
      <c r="F22" s="50">
        <v>1894083016</v>
      </c>
    </row>
    <row r="23" spans="1:6" ht="12.75">
      <c r="A23" s="7" t="s">
        <v>52</v>
      </c>
      <c r="B23" s="50">
        <v>681055436</v>
      </c>
      <c r="C23" s="50">
        <v>681055436</v>
      </c>
      <c r="D23" s="50">
        <v>681055436</v>
      </c>
      <c r="E23" s="50">
        <v>681876454</v>
      </c>
      <c r="F23" s="50">
        <v>684379557</v>
      </c>
    </row>
    <row r="24" spans="1:6" ht="12.75">
      <c r="A24" s="9" t="s">
        <v>53</v>
      </c>
      <c r="B24" s="100"/>
      <c r="C24" s="100"/>
      <c r="D24" s="100"/>
      <c r="E24" s="100"/>
      <c r="F24" s="100"/>
    </row>
    <row r="25" spans="1:6" ht="12.75">
      <c r="A25" s="8" t="s">
        <v>223</v>
      </c>
      <c r="B25" s="49">
        <f>B26</f>
        <v>0</v>
      </c>
      <c r="C25" s="49">
        <f>C26</f>
        <v>0</v>
      </c>
      <c r="D25" s="49">
        <f>D26</f>
        <v>0</v>
      </c>
      <c r="E25" s="49">
        <f>E26</f>
        <v>0</v>
      </c>
      <c r="F25" s="49">
        <f>F26</f>
        <v>0</v>
      </c>
    </row>
    <row r="26" spans="1:6" ht="12.75">
      <c r="A26" s="198" t="s">
        <v>224</v>
      </c>
      <c r="B26" s="197">
        <v>0</v>
      </c>
      <c r="C26" s="197">
        <v>0</v>
      </c>
      <c r="D26" s="197">
        <v>0</v>
      </c>
      <c r="E26" s="197">
        <v>0</v>
      </c>
      <c r="F26" s="197">
        <v>0</v>
      </c>
    </row>
    <row r="27" spans="1:6" ht="12.75">
      <c r="A27" s="8" t="s">
        <v>169</v>
      </c>
      <c r="B27" s="49">
        <f>B28+B31+B42+B47+B57+B68+B78+B83</f>
        <v>1874881316</v>
      </c>
      <c r="C27" s="49">
        <f>C28+C31+C42+C47+C57+C68+C78+C83</f>
        <v>1871559006</v>
      </c>
      <c r="D27" s="49">
        <f>D28+D31+D42+D47+D57+D68+D78+D83</f>
        <v>1866572375.1499999</v>
      </c>
      <c r="E27" s="49">
        <f>E28+E31+E42+E47+E57+E68+E78+E83</f>
        <v>2066618224</v>
      </c>
      <c r="F27" s="49">
        <f>F28+F31+F42+F47+F57+F68+F78+F83</f>
        <v>2049884299.9999998</v>
      </c>
    </row>
    <row r="28" spans="1:6" s="193" customFormat="1" ht="38.25" customHeight="1">
      <c r="A28" s="191" t="s">
        <v>208</v>
      </c>
      <c r="B28" s="192">
        <f>SUM(B29:B30)</f>
        <v>100000</v>
      </c>
      <c r="C28" s="192">
        <f>SUM(C29:C30)</f>
        <v>377701</v>
      </c>
      <c r="D28" s="192">
        <f>SUM(D29:D30)</f>
        <v>501400</v>
      </c>
      <c r="E28" s="192">
        <f>SUM(E29:E30)</f>
        <v>563066</v>
      </c>
      <c r="F28" s="192">
        <f>SUM(F29:F30)</f>
        <v>814066.4</v>
      </c>
    </row>
    <row r="29" spans="1:6" ht="12.75">
      <c r="A29" s="7" t="s">
        <v>210</v>
      </c>
      <c r="B29" s="50">
        <v>0</v>
      </c>
      <c r="C29" s="50">
        <v>20000</v>
      </c>
      <c r="D29" s="50">
        <v>20000</v>
      </c>
      <c r="E29" s="50">
        <v>30000</v>
      </c>
      <c r="F29" s="50">
        <v>31680</v>
      </c>
    </row>
    <row r="30" spans="1:6" ht="12.75">
      <c r="A30" s="7" t="s">
        <v>209</v>
      </c>
      <c r="B30" s="50">
        <v>100000</v>
      </c>
      <c r="C30" s="50">
        <v>357701</v>
      </c>
      <c r="D30" s="50">
        <v>481400</v>
      </c>
      <c r="E30" s="50">
        <v>533066</v>
      </c>
      <c r="F30" s="50">
        <v>782386.4</v>
      </c>
    </row>
    <row r="31" spans="1:6" ht="12.75">
      <c r="A31" s="8" t="s">
        <v>54</v>
      </c>
      <c r="B31" s="49">
        <f>SUM(B32:B40)</f>
        <v>130392000</v>
      </c>
      <c r="C31" s="49">
        <f>SUM(C32:C40)</f>
        <v>173179768</v>
      </c>
      <c r="D31" s="49">
        <f>SUM(D32:D40)</f>
        <v>172362752</v>
      </c>
      <c r="E31" s="49">
        <f>SUM(E32:E40)</f>
        <v>170576211</v>
      </c>
      <c r="F31" s="49">
        <f>SUM(F32:F40)</f>
        <v>173354545.4</v>
      </c>
    </row>
    <row r="32" spans="1:6" ht="12.75">
      <c r="A32" s="7" t="s">
        <v>55</v>
      </c>
      <c r="B32" s="50">
        <v>5200000</v>
      </c>
      <c r="C32" s="50">
        <v>4757000</v>
      </c>
      <c r="D32" s="50">
        <v>4743040</v>
      </c>
      <c r="E32" s="50">
        <v>4953040</v>
      </c>
      <c r="F32" s="50">
        <v>5463398</v>
      </c>
    </row>
    <row r="33" spans="1:6" ht="12.75">
      <c r="A33" s="7" t="s">
        <v>56</v>
      </c>
      <c r="B33" s="50">
        <v>620000</v>
      </c>
      <c r="C33" s="50">
        <v>622586</v>
      </c>
      <c r="D33" s="50">
        <v>526796</v>
      </c>
      <c r="E33" s="50">
        <v>537796</v>
      </c>
      <c r="F33" s="50">
        <v>538780</v>
      </c>
    </row>
    <row r="34" spans="1:6" ht="12.75">
      <c r="A34" s="7" t="s">
        <v>57</v>
      </c>
      <c r="B34" s="50">
        <v>120000</v>
      </c>
      <c r="C34" s="50">
        <v>116000</v>
      </c>
      <c r="D34" s="50">
        <v>116000</v>
      </c>
      <c r="E34" s="50">
        <v>123000</v>
      </c>
      <c r="F34" s="50">
        <v>131700</v>
      </c>
    </row>
    <row r="35" spans="1:6" ht="12.75">
      <c r="A35" s="7" t="s">
        <v>58</v>
      </c>
      <c r="B35" s="50"/>
      <c r="C35" s="50">
        <v>6000</v>
      </c>
      <c r="D35" s="50">
        <v>10500</v>
      </c>
      <c r="E35" s="50">
        <v>97500</v>
      </c>
      <c r="F35" s="50">
        <v>196644</v>
      </c>
    </row>
    <row r="36" spans="1:6" ht="12.75">
      <c r="A36" s="11" t="s">
        <v>175</v>
      </c>
      <c r="B36" s="50"/>
      <c r="C36" s="50"/>
      <c r="D36" s="50"/>
      <c r="E36" s="50"/>
      <c r="F36" s="50"/>
    </row>
    <row r="37" spans="1:6" ht="12.75">
      <c r="A37" s="7" t="s">
        <v>174</v>
      </c>
      <c r="B37" s="50">
        <v>3800000</v>
      </c>
      <c r="C37" s="50">
        <v>3800000</v>
      </c>
      <c r="D37" s="50">
        <v>3803473</v>
      </c>
      <c r="E37" s="50">
        <v>3808473</v>
      </c>
      <c r="F37" s="50">
        <v>3786547</v>
      </c>
    </row>
    <row r="38" spans="1:6" ht="12.75">
      <c r="A38" s="7" t="s">
        <v>59</v>
      </c>
      <c r="B38" s="50">
        <v>79600000</v>
      </c>
      <c r="C38" s="50">
        <v>74808978</v>
      </c>
      <c r="D38" s="50">
        <v>74831888</v>
      </c>
      <c r="E38" s="50">
        <v>72978608</v>
      </c>
      <c r="F38" s="50">
        <v>72885677.78</v>
      </c>
    </row>
    <row r="39" spans="1:6" ht="12.75">
      <c r="A39" s="7" t="s">
        <v>60</v>
      </c>
      <c r="B39" s="50">
        <v>52000</v>
      </c>
      <c r="C39" s="50">
        <v>550000</v>
      </c>
      <c r="D39" s="50">
        <v>550000</v>
      </c>
      <c r="E39" s="50">
        <v>550000</v>
      </c>
      <c r="F39" s="50">
        <v>94000</v>
      </c>
    </row>
    <row r="40" spans="1:6" ht="12.75">
      <c r="A40" s="9" t="s">
        <v>61</v>
      </c>
      <c r="B40" s="197">
        <v>41000000</v>
      </c>
      <c r="C40" s="100">
        <v>88519204</v>
      </c>
      <c r="D40" s="100">
        <v>87781055</v>
      </c>
      <c r="E40" s="100">
        <v>87527794</v>
      </c>
      <c r="F40" s="100">
        <v>90257798.62</v>
      </c>
    </row>
    <row r="41" spans="1:6" ht="12.75">
      <c r="A41" s="7"/>
      <c r="B41" s="50"/>
      <c r="C41" s="50"/>
      <c r="D41" s="50"/>
      <c r="E41" s="50"/>
      <c r="F41" s="50"/>
    </row>
    <row r="42" spans="1:25" ht="12.75">
      <c r="A42" s="8" t="s">
        <v>62</v>
      </c>
      <c r="B42" s="49">
        <f>B43+B44+B45</f>
        <v>22000</v>
      </c>
      <c r="C42" s="49">
        <f>C43+C44+C45</f>
        <v>22000</v>
      </c>
      <c r="D42" s="49">
        <f>D43+D44+D45</f>
        <v>22154</v>
      </c>
      <c r="E42" s="49">
        <f>E43+E44+E45</f>
        <v>29154</v>
      </c>
      <c r="F42" s="49">
        <f>F43+F44+F45</f>
        <v>39079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1"/>
      <c r="W42" s="1"/>
      <c r="X42" s="1"/>
      <c r="Y42" s="1"/>
    </row>
    <row r="43" spans="1:6" ht="12.75">
      <c r="A43" s="7" t="s">
        <v>198</v>
      </c>
      <c r="B43" s="187">
        <v>22000</v>
      </c>
      <c r="C43" s="187">
        <v>22000</v>
      </c>
      <c r="D43" s="187">
        <v>22154</v>
      </c>
      <c r="E43" s="187">
        <v>29154</v>
      </c>
      <c r="F43" s="102">
        <v>39079</v>
      </c>
    </row>
    <row r="44" spans="1:6" ht="12.75">
      <c r="A44" s="11" t="s">
        <v>196</v>
      </c>
      <c r="B44" s="187"/>
      <c r="C44" s="187"/>
      <c r="D44" s="102"/>
      <c r="E44" s="102"/>
      <c r="F44" s="102"/>
    </row>
    <row r="45" spans="1:6" ht="12.75">
      <c r="A45" s="12" t="s">
        <v>197</v>
      </c>
      <c r="B45" s="103"/>
      <c r="C45" s="103"/>
      <c r="D45" s="103"/>
      <c r="E45" s="103"/>
      <c r="F45" s="103"/>
    </row>
    <row r="46" spans="1:6" ht="12.75">
      <c r="A46" s="7"/>
      <c r="B46" s="50"/>
      <c r="C46" s="50"/>
      <c r="D46" s="50"/>
      <c r="E46" s="50"/>
      <c r="F46" s="50"/>
    </row>
    <row r="47" spans="1:6" ht="12.75">
      <c r="A47" s="8" t="s">
        <v>63</v>
      </c>
      <c r="B47" s="49">
        <f>SUM(B48:B55)</f>
        <v>175300000</v>
      </c>
      <c r="C47" s="49">
        <f>SUM(C48:C55)</f>
        <v>174272162</v>
      </c>
      <c r="D47" s="49">
        <f>SUM(D48:D55)</f>
        <v>173745776</v>
      </c>
      <c r="E47" s="49">
        <f>SUM(E48:E55)</f>
        <v>173730026</v>
      </c>
      <c r="F47" s="49">
        <f>SUM(F48:F55)</f>
        <v>172889832.36999997</v>
      </c>
    </row>
    <row r="48" spans="1:6" ht="12.75">
      <c r="A48" s="7" t="s">
        <v>64</v>
      </c>
      <c r="B48" s="50">
        <v>18000000</v>
      </c>
      <c r="C48" s="50">
        <v>18355000</v>
      </c>
      <c r="D48" s="50">
        <v>18355000</v>
      </c>
      <c r="E48" s="50">
        <v>18371000</v>
      </c>
      <c r="F48" s="50">
        <v>18777241</v>
      </c>
    </row>
    <row r="49" spans="1:6" ht="12.75">
      <c r="A49" s="7" t="s">
        <v>65</v>
      </c>
      <c r="B49" s="50">
        <v>45900000</v>
      </c>
      <c r="C49" s="50">
        <v>44543000</v>
      </c>
      <c r="D49" s="50">
        <v>44514090</v>
      </c>
      <c r="E49" s="50">
        <v>44449090</v>
      </c>
      <c r="F49" s="50">
        <v>45541891.91</v>
      </c>
    </row>
    <row r="50" spans="1:6" ht="12.75">
      <c r="A50" s="7" t="s">
        <v>66</v>
      </c>
      <c r="B50" s="50">
        <v>27500000</v>
      </c>
      <c r="C50" s="50">
        <v>26639000</v>
      </c>
      <c r="D50" s="50">
        <v>26773700</v>
      </c>
      <c r="E50" s="50">
        <v>26773700</v>
      </c>
      <c r="F50" s="50">
        <v>25752715.37</v>
      </c>
    </row>
    <row r="51" spans="1:6" ht="12.75">
      <c r="A51" s="7" t="s">
        <v>67</v>
      </c>
      <c r="B51" s="50">
        <v>71000000</v>
      </c>
      <c r="C51" s="50">
        <v>71835162</v>
      </c>
      <c r="D51" s="50">
        <v>71243744</v>
      </c>
      <c r="E51" s="50">
        <v>71275744</v>
      </c>
      <c r="F51" s="50">
        <v>70063625.42</v>
      </c>
    </row>
    <row r="52" spans="1:6" ht="12.75">
      <c r="A52" s="7" t="s">
        <v>68</v>
      </c>
      <c r="B52" s="50"/>
      <c r="C52" s="50"/>
      <c r="D52" s="50"/>
      <c r="E52" s="50"/>
      <c r="F52" s="50"/>
    </row>
    <row r="53" spans="1:6" ht="12.75">
      <c r="A53" s="7" t="s">
        <v>69</v>
      </c>
      <c r="B53" s="50">
        <v>12300000</v>
      </c>
      <c r="C53" s="50">
        <v>12485000</v>
      </c>
      <c r="D53" s="50">
        <v>12485000</v>
      </c>
      <c r="E53" s="50">
        <v>12485000</v>
      </c>
      <c r="F53" s="50">
        <v>12377656.67</v>
      </c>
    </row>
    <row r="54" spans="1:6" ht="12.75">
      <c r="A54" s="7" t="s">
        <v>70</v>
      </c>
      <c r="B54" s="50">
        <v>600000</v>
      </c>
      <c r="C54" s="50">
        <v>415000</v>
      </c>
      <c r="D54" s="50">
        <v>374242</v>
      </c>
      <c r="E54" s="50">
        <v>375492</v>
      </c>
      <c r="F54" s="50">
        <v>376702</v>
      </c>
    </row>
    <row r="55" spans="1:6" ht="12.75">
      <c r="A55" s="9" t="s">
        <v>71</v>
      </c>
      <c r="B55" s="100"/>
      <c r="C55" s="100"/>
      <c r="D55" s="100"/>
      <c r="E55" s="100"/>
      <c r="F55" s="100"/>
    </row>
    <row r="56" spans="1:6" ht="12.75">
      <c r="A56" s="7"/>
      <c r="B56" s="50"/>
      <c r="C56" s="50"/>
      <c r="D56" s="50"/>
      <c r="E56" s="50"/>
      <c r="F56" s="50"/>
    </row>
    <row r="57" spans="1:6" ht="12.75">
      <c r="A57" s="8" t="s">
        <v>72</v>
      </c>
      <c r="B57" s="49">
        <f>SUM(B58:B66)</f>
        <v>1223932536</v>
      </c>
      <c r="C57" s="49">
        <f>SUM(C58:C66)</f>
        <v>1210229022</v>
      </c>
      <c r="D57" s="49">
        <f>SUM(D58:D66)</f>
        <v>1211106785.35</v>
      </c>
      <c r="E57" s="49">
        <f>SUM(E58:E66)</f>
        <v>1345707582.66</v>
      </c>
      <c r="F57" s="49">
        <f>SUM(F58:F66)</f>
        <v>1329695055.99</v>
      </c>
    </row>
    <row r="58" spans="1:6" ht="12.75">
      <c r="A58" s="7" t="s">
        <v>73</v>
      </c>
      <c r="B58" s="50">
        <v>133000000</v>
      </c>
      <c r="C58" s="50">
        <v>131516628</v>
      </c>
      <c r="D58" s="50">
        <v>120205085.15</v>
      </c>
      <c r="E58" s="50">
        <v>50203291.09</v>
      </c>
      <c r="F58" s="50">
        <v>52437204.92</v>
      </c>
    </row>
    <row r="59" spans="1:6" ht="12.75">
      <c r="A59" s="7" t="s">
        <v>74</v>
      </c>
      <c r="B59" s="50">
        <v>31700000</v>
      </c>
      <c r="C59" s="50">
        <v>22650000</v>
      </c>
      <c r="D59" s="50">
        <v>22650000</v>
      </c>
      <c r="E59" s="50">
        <v>22350000</v>
      </c>
      <c r="F59" s="50">
        <v>19994000</v>
      </c>
    </row>
    <row r="60" spans="1:6" ht="12.75">
      <c r="A60" s="7" t="s">
        <v>75</v>
      </c>
      <c r="B60" s="50">
        <v>5500000</v>
      </c>
      <c r="C60" s="50">
        <v>5500200</v>
      </c>
      <c r="D60" s="50">
        <v>5500200</v>
      </c>
      <c r="E60" s="50">
        <v>5500200</v>
      </c>
      <c r="F60" s="50">
        <v>5499935</v>
      </c>
    </row>
    <row r="61" spans="1:6" ht="12.75">
      <c r="A61" s="7" t="s">
        <v>76</v>
      </c>
      <c r="B61" s="50">
        <v>142000000</v>
      </c>
      <c r="C61" s="50">
        <v>143628272</v>
      </c>
      <c r="D61" s="50">
        <v>143887992</v>
      </c>
      <c r="E61" s="50">
        <v>143963992</v>
      </c>
      <c r="F61" s="50">
        <v>144253133</v>
      </c>
    </row>
    <row r="62" spans="1:6" ht="12.75">
      <c r="A62" s="7" t="s">
        <v>77</v>
      </c>
      <c r="B62" s="50">
        <v>32500</v>
      </c>
      <c r="C62" s="50">
        <v>32500</v>
      </c>
      <c r="D62" s="50">
        <v>33860</v>
      </c>
      <c r="E62" s="50">
        <v>33860</v>
      </c>
      <c r="F62" s="50">
        <v>33860</v>
      </c>
    </row>
    <row r="63" spans="1:6" ht="12.75">
      <c r="A63" s="7" t="s">
        <v>78</v>
      </c>
      <c r="B63" s="50">
        <v>3500000</v>
      </c>
      <c r="C63" s="50">
        <v>3881531</v>
      </c>
      <c r="D63" s="50">
        <v>4154363</v>
      </c>
      <c r="E63" s="50">
        <v>4273763</v>
      </c>
      <c r="F63" s="50">
        <v>6365045</v>
      </c>
    </row>
    <row r="64" spans="1:6" ht="12.75">
      <c r="A64" s="7" t="s">
        <v>79</v>
      </c>
      <c r="B64" s="50">
        <v>4750000</v>
      </c>
      <c r="C64" s="50">
        <v>4188500</v>
      </c>
      <c r="D64" s="50">
        <v>4138250</v>
      </c>
      <c r="E64" s="50">
        <v>4144609</v>
      </c>
      <c r="F64" s="50">
        <v>4191259.5</v>
      </c>
    </row>
    <row r="65" spans="1:6" ht="25.5">
      <c r="A65" s="136" t="s">
        <v>185</v>
      </c>
      <c r="B65" s="50">
        <v>593478072</v>
      </c>
      <c r="C65" s="50">
        <v>594810766</v>
      </c>
      <c r="D65" s="50">
        <v>594518051</v>
      </c>
      <c r="E65" s="50">
        <v>797183051</v>
      </c>
      <c r="F65" s="50">
        <v>782497051</v>
      </c>
    </row>
    <row r="66" spans="1:6" ht="12.75">
      <c r="A66" s="9" t="s">
        <v>80</v>
      </c>
      <c r="B66" s="100">
        <v>309971964</v>
      </c>
      <c r="C66" s="100">
        <v>304020625</v>
      </c>
      <c r="D66" s="100">
        <v>316018984.2</v>
      </c>
      <c r="E66" s="100">
        <v>318054816.57</v>
      </c>
      <c r="F66" s="100">
        <v>314423567.57</v>
      </c>
    </row>
    <row r="67" spans="1:6" ht="12.75">
      <c r="A67" s="5"/>
      <c r="B67" s="51"/>
      <c r="C67" s="51"/>
      <c r="D67" s="51"/>
      <c r="E67" s="51"/>
      <c r="F67" s="51"/>
    </row>
    <row r="68" spans="1:6" ht="12.75">
      <c r="A68" s="8" t="s">
        <v>81</v>
      </c>
      <c r="B68" s="49">
        <f>SUM(B69:B76)</f>
        <v>293934780</v>
      </c>
      <c r="C68" s="49">
        <f>SUM(C69:C76)</f>
        <v>264127337</v>
      </c>
      <c r="D68" s="49">
        <f>SUM(D69:D76)</f>
        <v>258931593</v>
      </c>
      <c r="E68" s="49">
        <f>SUM(E69:E76)</f>
        <v>326478474</v>
      </c>
      <c r="F68" s="49">
        <f>SUM(F69:F76)</f>
        <v>340199615.1</v>
      </c>
    </row>
    <row r="69" spans="1:6" ht="12.75">
      <c r="A69" s="7" t="s">
        <v>82</v>
      </c>
      <c r="B69" s="50">
        <v>225028352</v>
      </c>
      <c r="C69" s="50">
        <v>198962909</v>
      </c>
      <c r="D69" s="50">
        <v>193889149</v>
      </c>
      <c r="E69" s="50">
        <v>190734060</v>
      </c>
      <c r="F69" s="50">
        <v>188327318.6</v>
      </c>
    </row>
    <row r="70" spans="1:6" ht="12.75">
      <c r="A70" s="7" t="s">
        <v>83</v>
      </c>
      <c r="B70" s="50">
        <v>38656428</v>
      </c>
      <c r="C70" s="50">
        <v>37856428</v>
      </c>
      <c r="D70" s="50">
        <v>37856428</v>
      </c>
      <c r="E70" s="50">
        <v>37786428</v>
      </c>
      <c r="F70" s="50">
        <v>55206428</v>
      </c>
    </row>
    <row r="71" spans="1:6" ht="12.75">
      <c r="A71" s="7" t="s">
        <v>84</v>
      </c>
      <c r="B71" s="50">
        <v>29500000</v>
      </c>
      <c r="C71" s="50">
        <v>26500000</v>
      </c>
      <c r="D71" s="50">
        <v>26328016</v>
      </c>
      <c r="E71" s="50">
        <v>26889225</v>
      </c>
      <c r="F71" s="50">
        <v>25618080</v>
      </c>
    </row>
    <row r="72" spans="1:6" ht="12.75">
      <c r="A72" s="7" t="s">
        <v>85</v>
      </c>
      <c r="B72" s="50">
        <v>750000</v>
      </c>
      <c r="C72" s="50">
        <v>758000</v>
      </c>
      <c r="D72" s="50">
        <v>758000</v>
      </c>
      <c r="E72" s="50">
        <v>770120</v>
      </c>
      <c r="F72" s="50">
        <v>770680</v>
      </c>
    </row>
    <row r="73" spans="1:6" ht="12.75">
      <c r="A73" s="7" t="s">
        <v>86</v>
      </c>
      <c r="B73" s="50"/>
      <c r="C73" s="50">
        <v>50000</v>
      </c>
      <c r="D73" s="50">
        <v>100000</v>
      </c>
      <c r="E73" s="50">
        <v>298641</v>
      </c>
      <c r="F73" s="50">
        <v>276861.5</v>
      </c>
    </row>
    <row r="74" spans="1:6" ht="12.75">
      <c r="A74" s="7" t="s">
        <v>87</v>
      </c>
      <c r="B74" s="50"/>
      <c r="C74" s="50"/>
      <c r="D74" s="50"/>
      <c r="E74" s="50"/>
      <c r="F74" s="50"/>
    </row>
    <row r="75" spans="1:6" ht="12.75">
      <c r="A75" s="7" t="s">
        <v>88</v>
      </c>
      <c r="B75" s="50"/>
      <c r="C75" s="50"/>
      <c r="D75" s="50"/>
      <c r="E75" s="50"/>
      <c r="F75" s="50"/>
    </row>
    <row r="76" spans="1:6" ht="12" customHeight="1">
      <c r="A76" s="9" t="s">
        <v>89</v>
      </c>
      <c r="B76" s="100"/>
      <c r="C76" s="100"/>
      <c r="D76" s="100"/>
      <c r="E76" s="100">
        <v>70000000</v>
      </c>
      <c r="F76" s="100">
        <v>70000247</v>
      </c>
    </row>
    <row r="77" spans="1:6" ht="7.5" customHeight="1" hidden="1">
      <c r="A77" s="7"/>
      <c r="B77" s="50"/>
      <c r="C77" s="50"/>
      <c r="D77" s="50"/>
      <c r="E77" s="50"/>
      <c r="F77" s="50"/>
    </row>
    <row r="78" spans="1:6" ht="21" customHeight="1">
      <c r="A78" s="8" t="s">
        <v>90</v>
      </c>
      <c r="B78" s="49">
        <f>SUM(B79:B81)</f>
        <v>0</v>
      </c>
      <c r="C78" s="49">
        <f>SUM(C79:C81)</f>
        <v>0</v>
      </c>
      <c r="D78" s="49">
        <f>SUM(D79:D81)</f>
        <v>0</v>
      </c>
      <c r="E78" s="49">
        <f>SUM(E79:E81)</f>
        <v>0</v>
      </c>
      <c r="F78" s="49">
        <f>SUM(F79:F81)</f>
        <v>28968</v>
      </c>
    </row>
    <row r="79" spans="1:6" ht="12.75">
      <c r="A79" s="7" t="s">
        <v>91</v>
      </c>
      <c r="B79" s="50"/>
      <c r="C79" s="50"/>
      <c r="D79" s="50"/>
      <c r="E79" s="50"/>
      <c r="F79" s="50"/>
    </row>
    <row r="80" spans="1:6" ht="12.75">
      <c r="A80" s="7" t="s">
        <v>222</v>
      </c>
      <c r="B80" s="50"/>
      <c r="C80" s="50"/>
      <c r="D80" s="50"/>
      <c r="E80" s="50"/>
      <c r="F80" s="50">
        <v>26500</v>
      </c>
    </row>
    <row r="81" spans="1:6" ht="12.75">
      <c r="A81" s="9" t="s">
        <v>92</v>
      </c>
      <c r="B81" s="100"/>
      <c r="C81" s="100"/>
      <c r="D81" s="100"/>
      <c r="E81" s="100"/>
      <c r="F81" s="100">
        <v>2468</v>
      </c>
    </row>
    <row r="82" spans="1:6" ht="0.75" customHeight="1">
      <c r="A82" s="17"/>
      <c r="B82" s="104"/>
      <c r="C82" s="104"/>
      <c r="D82" s="104"/>
      <c r="E82" s="104"/>
      <c r="F82" s="104"/>
    </row>
    <row r="83" spans="1:6" ht="21" customHeight="1">
      <c r="A83" s="8" t="s">
        <v>93</v>
      </c>
      <c r="B83" s="49">
        <f>SUM(B84:B90)</f>
        <v>51200000</v>
      </c>
      <c r="C83" s="49">
        <f>SUM(C84:C90)</f>
        <v>49351016</v>
      </c>
      <c r="D83" s="49">
        <f>SUM(D84:D90)</f>
        <v>49901914.8</v>
      </c>
      <c r="E83" s="49">
        <f>SUM(E84:E90)</f>
        <v>49533710.34</v>
      </c>
      <c r="F83" s="49">
        <f>SUM(F84:F90)</f>
        <v>32863137.740000002</v>
      </c>
    </row>
    <row r="84" spans="1:6" ht="12.75">
      <c r="A84" s="7" t="s">
        <v>94</v>
      </c>
      <c r="B84" s="50"/>
      <c r="C84" s="50">
        <v>55000</v>
      </c>
      <c r="D84" s="50">
        <v>55000</v>
      </c>
      <c r="E84" s="50">
        <v>79600</v>
      </c>
      <c r="F84" s="50">
        <v>55003</v>
      </c>
    </row>
    <row r="85" spans="1:6" ht="12.75">
      <c r="A85" s="7" t="s">
        <v>95</v>
      </c>
      <c r="B85" s="50">
        <v>16000000</v>
      </c>
      <c r="C85" s="50">
        <v>16096016</v>
      </c>
      <c r="D85" s="50">
        <v>16646914.8</v>
      </c>
      <c r="E85" s="50">
        <v>16854110.34</v>
      </c>
      <c r="F85" s="50">
        <v>15607694.74</v>
      </c>
    </row>
    <row r="86" spans="1:6" s="19" customFormat="1" ht="12.75">
      <c r="A86" s="18" t="s">
        <v>96</v>
      </c>
      <c r="B86" s="105">
        <v>200000</v>
      </c>
      <c r="C86" s="105">
        <v>200000</v>
      </c>
      <c r="D86" s="105">
        <v>200000</v>
      </c>
      <c r="E86" s="105">
        <v>200000</v>
      </c>
      <c r="F86" s="105">
        <v>200440</v>
      </c>
    </row>
    <row r="87" spans="1:6" s="19" customFormat="1" ht="12.75">
      <c r="A87" s="18" t="s">
        <v>204</v>
      </c>
      <c r="B87" s="105">
        <v>15000000</v>
      </c>
      <c r="C87" s="105">
        <v>13000000</v>
      </c>
      <c r="D87" s="105">
        <v>13000000</v>
      </c>
      <c r="E87" s="105">
        <v>12400000</v>
      </c>
      <c r="F87" s="105">
        <v>0</v>
      </c>
    </row>
    <row r="88" spans="1:6" s="19" customFormat="1" ht="12.75">
      <c r="A88" s="18" t="s">
        <v>97</v>
      </c>
      <c r="B88" s="105"/>
      <c r="C88" s="105"/>
      <c r="D88" s="105"/>
      <c r="E88" s="105"/>
      <c r="F88" s="105"/>
    </row>
    <row r="89" spans="1:6" s="19" customFormat="1" ht="12.75">
      <c r="A89" s="47" t="s">
        <v>165</v>
      </c>
      <c r="B89" s="106"/>
      <c r="C89" s="106"/>
      <c r="D89" s="106"/>
      <c r="E89" s="106"/>
      <c r="F89" s="106"/>
    </row>
    <row r="90" spans="1:6" ht="13.5" thickBot="1">
      <c r="A90" s="4" t="s">
        <v>205</v>
      </c>
      <c r="B90" s="107">
        <v>20000000</v>
      </c>
      <c r="C90" s="107">
        <v>20000000</v>
      </c>
      <c r="D90" s="107">
        <v>20000000</v>
      </c>
      <c r="E90" s="107">
        <v>20000000</v>
      </c>
      <c r="F90" s="107">
        <v>17000000</v>
      </c>
    </row>
    <row r="91" spans="1:6" ht="12.75">
      <c r="A91" s="5"/>
      <c r="B91" s="51"/>
      <c r="C91" s="51"/>
      <c r="D91" s="51"/>
      <c r="E91" s="51"/>
      <c r="F91" s="51"/>
    </row>
    <row r="92" spans="1:6" ht="12.75">
      <c r="A92" s="6" t="s">
        <v>98</v>
      </c>
      <c r="B92" s="49">
        <f>B94+B97+B99+B104</f>
        <v>153403652</v>
      </c>
      <c r="C92" s="49">
        <f>C94+C97+C99+C104</f>
        <v>153474288</v>
      </c>
      <c r="D92" s="49">
        <f>D94+D97+D99+D104</f>
        <v>154567050</v>
      </c>
      <c r="E92" s="49">
        <f>E94+E97+E99+E104</f>
        <v>154754998</v>
      </c>
      <c r="F92" s="49">
        <f>F94+F97+F99+F104</f>
        <v>155317363</v>
      </c>
    </row>
    <row r="93" spans="1:6" ht="12.75">
      <c r="A93" s="7"/>
      <c r="B93" s="50"/>
      <c r="C93" s="50"/>
      <c r="D93" s="50"/>
      <c r="E93" s="50"/>
      <c r="F93" s="50"/>
    </row>
    <row r="94" spans="1:6" ht="12.75">
      <c r="A94" s="8" t="s">
        <v>170</v>
      </c>
      <c r="B94" s="50"/>
      <c r="C94" s="50"/>
      <c r="D94" s="50"/>
      <c r="E94" s="50"/>
      <c r="F94" s="50"/>
    </row>
    <row r="95" spans="1:6" ht="12.75">
      <c r="A95" s="7" t="s">
        <v>171</v>
      </c>
      <c r="B95" s="50"/>
      <c r="C95" s="50"/>
      <c r="D95" s="50"/>
      <c r="E95" s="50"/>
      <c r="F95" s="50"/>
    </row>
    <row r="96" spans="1:6" ht="12.75">
      <c r="A96" s="7"/>
      <c r="B96" s="50"/>
      <c r="C96" s="50"/>
      <c r="D96" s="50"/>
      <c r="E96" s="50"/>
      <c r="F96" s="50"/>
    </row>
    <row r="97" spans="1:6" ht="12.75">
      <c r="A97" s="8" t="s">
        <v>150</v>
      </c>
      <c r="B97" s="50">
        <f>B98</f>
        <v>0</v>
      </c>
      <c r="C97" s="50">
        <f>C98</f>
        <v>0</v>
      </c>
      <c r="D97" s="50">
        <f>D98</f>
        <v>0</v>
      </c>
      <c r="E97" s="50">
        <f>E98</f>
        <v>0</v>
      </c>
      <c r="F97" s="50">
        <f>F98</f>
        <v>0</v>
      </c>
    </row>
    <row r="98" spans="1:6" ht="12.75">
      <c r="A98" s="7" t="s">
        <v>151</v>
      </c>
      <c r="B98" s="50"/>
      <c r="C98" s="50"/>
      <c r="D98" s="50"/>
      <c r="E98" s="50"/>
      <c r="F98" s="50"/>
    </row>
    <row r="99" spans="1:6" ht="12.75">
      <c r="A99" s="8" t="s">
        <v>99</v>
      </c>
      <c r="B99" s="49">
        <f>SUM(B100:B102)</f>
        <v>151345652</v>
      </c>
      <c r="C99" s="49">
        <f>SUM(C100:C102)</f>
        <v>151345652</v>
      </c>
      <c r="D99" s="49">
        <f>SUM(D100:D102)</f>
        <v>151345652</v>
      </c>
      <c r="E99" s="49">
        <f>SUM(E100:E102)</f>
        <v>151528100</v>
      </c>
      <c r="F99" s="49">
        <f>SUM(F100:F102)</f>
        <v>152084345</v>
      </c>
    </row>
    <row r="100" spans="1:6" ht="12.75">
      <c r="A100" s="7" t="s">
        <v>100</v>
      </c>
      <c r="B100" s="50">
        <v>151345652</v>
      </c>
      <c r="C100" s="50">
        <v>151345652</v>
      </c>
      <c r="D100" s="50">
        <v>151345652</v>
      </c>
      <c r="E100" s="50">
        <v>151528100</v>
      </c>
      <c r="F100" s="50">
        <v>152084345</v>
      </c>
    </row>
    <row r="101" spans="1:6" ht="12.75">
      <c r="A101" s="7" t="s">
        <v>101</v>
      </c>
      <c r="B101" s="50"/>
      <c r="C101" s="50"/>
      <c r="D101" s="50"/>
      <c r="E101" s="50"/>
      <c r="F101" s="50"/>
    </row>
    <row r="102" spans="1:6" ht="12.75">
      <c r="A102" s="9" t="s">
        <v>102</v>
      </c>
      <c r="B102" s="100"/>
      <c r="C102" s="100"/>
      <c r="D102" s="100"/>
      <c r="E102" s="100"/>
      <c r="F102" s="100"/>
    </row>
    <row r="103" spans="1:6" ht="6" customHeight="1">
      <c r="A103" s="17"/>
      <c r="B103" s="104"/>
      <c r="C103" s="104"/>
      <c r="D103" s="104"/>
      <c r="E103" s="104"/>
      <c r="F103" s="104"/>
    </row>
    <row r="104" spans="1:6" ht="12.75">
      <c r="A104" s="8" t="s">
        <v>103</v>
      </c>
      <c r="B104" s="49">
        <f>SUM(B105:B109)</f>
        <v>2058000</v>
      </c>
      <c r="C104" s="49">
        <f>SUM(C105:C109)</f>
        <v>2128636</v>
      </c>
      <c r="D104" s="49">
        <f>SUM(D105:D109)</f>
        <v>3221398</v>
      </c>
      <c r="E104" s="49">
        <f>SUM(E105:E109)</f>
        <v>3226898</v>
      </c>
      <c r="F104" s="49">
        <f>SUM(F105:F109)</f>
        <v>3233018</v>
      </c>
    </row>
    <row r="105" spans="1:6" ht="12.75">
      <c r="A105" s="7" t="s">
        <v>104</v>
      </c>
      <c r="B105" s="50"/>
      <c r="C105" s="50"/>
      <c r="D105" s="50"/>
      <c r="E105" s="50"/>
      <c r="F105" s="50"/>
    </row>
    <row r="106" spans="1:6" ht="12.75">
      <c r="A106" s="7" t="s">
        <v>105</v>
      </c>
      <c r="B106" s="50">
        <v>2000000</v>
      </c>
      <c r="C106" s="50">
        <v>1977731</v>
      </c>
      <c r="D106" s="50">
        <v>3050457</v>
      </c>
      <c r="E106" s="50">
        <v>3055957</v>
      </c>
      <c r="F106" s="50">
        <v>3062077</v>
      </c>
    </row>
    <row r="107" spans="1:6" ht="12.75">
      <c r="A107" s="7" t="s">
        <v>106</v>
      </c>
      <c r="B107" s="50"/>
      <c r="C107" s="50">
        <v>68905</v>
      </c>
      <c r="D107" s="50">
        <v>88905</v>
      </c>
      <c r="E107" s="50">
        <v>88905</v>
      </c>
      <c r="F107" s="50">
        <v>88905</v>
      </c>
    </row>
    <row r="108" spans="1:6" ht="12.75">
      <c r="A108" s="7" t="s">
        <v>107</v>
      </c>
      <c r="B108" s="50">
        <v>58000</v>
      </c>
      <c r="C108" s="50">
        <v>82000</v>
      </c>
      <c r="D108" s="50">
        <v>82036</v>
      </c>
      <c r="E108" s="50">
        <v>82036</v>
      </c>
      <c r="F108" s="50">
        <v>82036</v>
      </c>
    </row>
    <row r="109" spans="1:6" ht="13.5" thickBot="1">
      <c r="A109" s="4" t="s">
        <v>108</v>
      </c>
      <c r="B109" s="107"/>
      <c r="C109" s="107"/>
      <c r="D109" s="107"/>
      <c r="E109" s="107"/>
      <c r="F109" s="107"/>
    </row>
    <row r="110" spans="1:6" ht="12.75">
      <c r="A110" s="5"/>
      <c r="B110" s="51"/>
      <c r="C110" s="51"/>
      <c r="D110" s="51"/>
      <c r="E110" s="51"/>
      <c r="F110" s="51"/>
    </row>
    <row r="111" spans="1:6" ht="12.75">
      <c r="A111" s="6" t="s">
        <v>109</v>
      </c>
      <c r="B111" s="49">
        <f>B113+B116+B121</f>
        <v>30000000</v>
      </c>
      <c r="C111" s="49">
        <f>C113+C116+C121</f>
        <v>35250000</v>
      </c>
      <c r="D111" s="49">
        <f>D113+D116+D121</f>
        <v>35250000</v>
      </c>
      <c r="E111" s="49">
        <f>E113+E116+E121</f>
        <v>35250000</v>
      </c>
      <c r="F111" s="49">
        <f>F113+F116+F121</f>
        <v>51363000</v>
      </c>
    </row>
    <row r="112" spans="1:6" ht="12.75">
      <c r="A112" s="7"/>
      <c r="B112" s="50"/>
      <c r="C112" s="50"/>
      <c r="D112" s="50"/>
      <c r="E112" s="50"/>
      <c r="F112" s="50"/>
    </row>
    <row r="113" spans="1:6" ht="12.75">
      <c r="A113" s="8" t="s">
        <v>110</v>
      </c>
      <c r="B113" s="49"/>
      <c r="C113" s="49"/>
      <c r="D113" s="49"/>
      <c r="E113" s="49"/>
      <c r="F113" s="49"/>
    </row>
    <row r="114" spans="1:6" ht="12.75">
      <c r="A114" s="9" t="s">
        <v>111</v>
      </c>
      <c r="B114" s="100"/>
      <c r="C114" s="100"/>
      <c r="D114" s="100"/>
      <c r="E114" s="100"/>
      <c r="F114" s="100"/>
    </row>
    <row r="115" spans="1:6" ht="2.25" customHeight="1">
      <c r="A115" s="17"/>
      <c r="B115" s="104"/>
      <c r="C115" s="104"/>
      <c r="D115" s="104"/>
      <c r="E115" s="104"/>
      <c r="F115" s="104"/>
    </row>
    <row r="116" spans="1:6" ht="12.75">
      <c r="A116" s="8" t="s">
        <v>112</v>
      </c>
      <c r="B116" s="49">
        <f>SUM(B117:B119)</f>
        <v>30000000</v>
      </c>
      <c r="C116" s="49">
        <f>SUM(C117:C119)</f>
        <v>35000000</v>
      </c>
      <c r="D116" s="49">
        <f>SUM(D117:D119)</f>
        <v>35000000</v>
      </c>
      <c r="E116" s="49">
        <f>SUM(E117:E119)</f>
        <v>35000000</v>
      </c>
      <c r="F116" s="49">
        <f>SUM(F117:F119)</f>
        <v>51113000</v>
      </c>
    </row>
    <row r="117" spans="1:6" ht="12.75">
      <c r="A117" s="7" t="s">
        <v>113</v>
      </c>
      <c r="B117" s="50"/>
      <c r="C117" s="50"/>
      <c r="D117" s="50"/>
      <c r="E117" s="50"/>
      <c r="F117" s="50"/>
    </row>
    <row r="118" spans="1:6" ht="12.75">
      <c r="A118" s="7" t="s">
        <v>172</v>
      </c>
      <c r="B118" s="50">
        <v>30000000</v>
      </c>
      <c r="C118" s="50">
        <v>35000000</v>
      </c>
      <c r="D118" s="50">
        <v>35000000</v>
      </c>
      <c r="E118" s="50">
        <v>35000000</v>
      </c>
      <c r="F118" s="50">
        <v>51113000</v>
      </c>
    </row>
    <row r="119" spans="1:6" ht="12.75">
      <c r="A119" s="9" t="s">
        <v>114</v>
      </c>
      <c r="B119" s="100"/>
      <c r="C119" s="100"/>
      <c r="D119" s="100"/>
      <c r="E119" s="100"/>
      <c r="F119" s="100"/>
    </row>
    <row r="120" spans="1:6" ht="3" customHeight="1">
      <c r="A120" s="5"/>
      <c r="B120" s="51"/>
      <c r="C120" s="51"/>
      <c r="D120" s="51"/>
      <c r="E120" s="51"/>
      <c r="F120" s="51"/>
    </row>
    <row r="121" spans="1:6" ht="12.75">
      <c r="A121" s="15" t="s">
        <v>115</v>
      </c>
      <c r="B121" s="108">
        <f>B122</f>
        <v>0</v>
      </c>
      <c r="C121" s="108">
        <f>C122</f>
        <v>250000</v>
      </c>
      <c r="D121" s="108">
        <f>D122</f>
        <v>250000</v>
      </c>
      <c r="E121" s="108">
        <f>E122</f>
        <v>250000</v>
      </c>
      <c r="F121" s="108">
        <f>F122</f>
        <v>250000</v>
      </c>
    </row>
    <row r="122" spans="1:6" ht="13.5" thickBot="1">
      <c r="A122" s="13" t="s">
        <v>116</v>
      </c>
      <c r="B122" s="75"/>
      <c r="C122" s="75">
        <v>250000</v>
      </c>
      <c r="D122" s="75">
        <v>250000</v>
      </c>
      <c r="E122" s="75">
        <v>250000</v>
      </c>
      <c r="F122" s="75">
        <v>250000</v>
      </c>
    </row>
    <row r="123" spans="1:6" ht="12.75">
      <c r="A123" s="5"/>
      <c r="B123" s="51"/>
      <c r="C123" s="51"/>
      <c r="D123" s="51"/>
      <c r="E123" s="51"/>
      <c r="F123" s="51"/>
    </row>
    <row r="124" spans="1:6" ht="12.75">
      <c r="A124" s="20" t="s">
        <v>117</v>
      </c>
      <c r="B124" s="49">
        <f>B125</f>
        <v>2400000</v>
      </c>
      <c r="C124" s="49">
        <f>C125</f>
        <v>2410000</v>
      </c>
      <c r="D124" s="49">
        <f>D125</f>
        <v>1410000</v>
      </c>
      <c r="E124" s="49">
        <f>E125</f>
        <v>1350000</v>
      </c>
      <c r="F124" s="49">
        <f>F125</f>
        <v>1350000</v>
      </c>
    </row>
    <row r="125" spans="1:6" ht="12.75">
      <c r="A125" s="189" t="s">
        <v>203</v>
      </c>
      <c r="B125" s="109">
        <f>B126+B127+B128</f>
        <v>2400000</v>
      </c>
      <c r="C125" s="109">
        <f>C126+C127+C128</f>
        <v>2410000</v>
      </c>
      <c r="D125" s="109">
        <f>D126+D127+D128</f>
        <v>1410000</v>
      </c>
      <c r="E125" s="109">
        <f>E126+E127+E128</f>
        <v>1350000</v>
      </c>
      <c r="F125" s="109">
        <f>F126+F127+F128</f>
        <v>1350000</v>
      </c>
    </row>
    <row r="126" spans="1:6" ht="12.75">
      <c r="A126" s="21" t="s">
        <v>202</v>
      </c>
      <c r="B126" s="109">
        <v>2400000</v>
      </c>
      <c r="C126" s="109">
        <v>2410000</v>
      </c>
      <c r="D126" s="109">
        <v>1410000</v>
      </c>
      <c r="E126" s="109">
        <v>1350000</v>
      </c>
      <c r="F126" s="109">
        <v>1350000</v>
      </c>
    </row>
    <row r="127" spans="1:6" ht="12.75">
      <c r="A127" s="39" t="s">
        <v>201</v>
      </c>
      <c r="B127" s="110"/>
      <c r="C127" s="110"/>
      <c r="D127" s="110"/>
      <c r="E127" s="110"/>
      <c r="F127" s="110"/>
    </row>
    <row r="128" spans="1:6" ht="12.75">
      <c r="A128" s="188" t="s">
        <v>200</v>
      </c>
      <c r="B128" s="110"/>
      <c r="C128" s="110"/>
      <c r="D128" s="110"/>
      <c r="E128" s="110"/>
      <c r="F128" s="110"/>
    </row>
    <row r="129" spans="1:6" ht="13.5" thickBot="1">
      <c r="A129" s="13" t="s">
        <v>199</v>
      </c>
      <c r="B129" s="75"/>
      <c r="C129" s="75"/>
      <c r="D129" s="75"/>
      <c r="E129" s="75"/>
      <c r="F129" s="75"/>
    </row>
    <row r="130" spans="1:6" ht="12.75">
      <c r="A130" s="5"/>
      <c r="B130" s="51"/>
      <c r="C130" s="51"/>
      <c r="D130" s="51"/>
      <c r="E130" s="51"/>
      <c r="F130" s="51"/>
    </row>
    <row r="131" spans="1:6" ht="12.75">
      <c r="A131" s="20" t="s">
        <v>118</v>
      </c>
      <c r="B131" s="49">
        <f>B133</f>
        <v>52000</v>
      </c>
      <c r="C131" s="49">
        <f>C133</f>
        <v>76368</v>
      </c>
      <c r="D131" s="49">
        <f>D133</f>
        <v>173988.85</v>
      </c>
      <c r="E131" s="49">
        <f>E133</f>
        <v>182640</v>
      </c>
      <c r="F131" s="49">
        <f>F133</f>
        <v>791444</v>
      </c>
    </row>
    <row r="132" spans="1:6" ht="12.75">
      <c r="A132" s="16"/>
      <c r="B132" s="111"/>
      <c r="C132" s="111"/>
      <c r="D132" s="111"/>
      <c r="E132" s="111"/>
      <c r="F132" s="111"/>
    </row>
    <row r="133" spans="1:6" ht="12.75">
      <c r="A133" s="8" t="s">
        <v>119</v>
      </c>
      <c r="B133" s="49">
        <f>SUM(B135:B136)</f>
        <v>52000</v>
      </c>
      <c r="C133" s="49">
        <f>SUM(C135:C136)</f>
        <v>76368</v>
      </c>
      <c r="D133" s="49">
        <f>SUM(D135:D136)</f>
        <v>173988.85</v>
      </c>
      <c r="E133" s="49">
        <f>SUM(E135:E136)</f>
        <v>182640</v>
      </c>
      <c r="F133" s="49">
        <f>SUM(F135:F136)</f>
        <v>791444</v>
      </c>
    </row>
    <row r="134" spans="1:6" ht="12.75">
      <c r="A134" s="7" t="s">
        <v>120</v>
      </c>
      <c r="B134" s="50"/>
      <c r="C134" s="50"/>
      <c r="D134" s="50"/>
      <c r="E134" s="50"/>
      <c r="F134" s="50"/>
    </row>
    <row r="135" spans="1:6" ht="25.5">
      <c r="A135" s="136" t="s">
        <v>179</v>
      </c>
      <c r="B135" s="50"/>
      <c r="C135" s="50"/>
      <c r="D135" s="50"/>
      <c r="E135" s="50"/>
      <c r="F135" s="50"/>
    </row>
    <row r="136" spans="1:6" ht="14.25" customHeight="1" thickBot="1">
      <c r="A136" s="4" t="s">
        <v>121</v>
      </c>
      <c r="B136" s="107">
        <v>52000</v>
      </c>
      <c r="C136" s="107">
        <v>76368</v>
      </c>
      <c r="D136" s="107">
        <v>173988.85</v>
      </c>
      <c r="E136" s="107">
        <v>182640</v>
      </c>
      <c r="F136" s="107">
        <v>791444</v>
      </c>
    </row>
    <row r="137" spans="1:6" ht="26.25" customHeight="1" hidden="1">
      <c r="A137" s="5"/>
      <c r="B137" s="51"/>
      <c r="C137" s="51"/>
      <c r="D137" s="51"/>
      <c r="E137" s="51"/>
      <c r="F137" s="51"/>
    </row>
    <row r="138" spans="1:6" ht="19.5" customHeight="1" thickBot="1">
      <c r="A138" s="10" t="s">
        <v>186</v>
      </c>
      <c r="B138" s="112">
        <f>B6+B92+B111+B124+B131</f>
        <v>12216339501</v>
      </c>
      <c r="C138" s="112">
        <f>C6+C92+C111+C124+C131</f>
        <v>12218372195</v>
      </c>
      <c r="D138" s="112">
        <f>D6+D92+D111+D124+D131</f>
        <v>12213575947</v>
      </c>
      <c r="E138" s="112">
        <f>E6+E92+E111+E124+E131</f>
        <v>12425964191</v>
      </c>
      <c r="F138" s="112">
        <f>F6+F92+F111+F124+F131</f>
        <v>12456829789</v>
      </c>
    </row>
    <row r="139" spans="1:6" ht="13.5" thickTop="1">
      <c r="A139" s="5"/>
      <c r="B139" s="48"/>
      <c r="C139" s="48"/>
      <c r="D139" s="48"/>
      <c r="E139" s="48"/>
      <c r="F139" s="48"/>
    </row>
    <row r="140" spans="1:6" ht="12.75">
      <c r="A140" s="6" t="s">
        <v>122</v>
      </c>
      <c r="B140" s="49">
        <f>B142+B148+B156+B159</f>
        <v>746900000</v>
      </c>
      <c r="C140" s="49">
        <f>C142+C148+C156+C159</f>
        <v>744867306</v>
      </c>
      <c r="D140" s="49">
        <f>D142+D148+D156+D159</f>
        <v>749167306</v>
      </c>
      <c r="E140" s="49">
        <f>E142+E148+E156+E159</f>
        <v>549167306</v>
      </c>
      <c r="F140" s="49">
        <f>F142+F148+F156+F159</f>
        <v>549167306</v>
      </c>
    </row>
    <row r="141" spans="1:6" ht="12.75">
      <c r="A141" s="7"/>
      <c r="B141" s="50"/>
      <c r="C141" s="50"/>
      <c r="D141" s="50"/>
      <c r="E141" s="50"/>
      <c r="F141" s="50"/>
    </row>
    <row r="142" spans="1:6" ht="12.75">
      <c r="A142" s="8" t="s">
        <v>123</v>
      </c>
      <c r="B142" s="49">
        <f>SUM(B143:B146)</f>
        <v>553100000</v>
      </c>
      <c r="C142" s="49">
        <f>SUM(C143:C146)</f>
        <v>551067306</v>
      </c>
      <c r="D142" s="49">
        <f>SUM(D143:D146)</f>
        <v>490967306</v>
      </c>
      <c r="E142" s="49">
        <f>SUM(E143:E146)</f>
        <v>389662941.74</v>
      </c>
      <c r="F142" s="49">
        <f>SUM(F143:F146)</f>
        <v>388900587.74</v>
      </c>
    </row>
    <row r="143" spans="1:6" ht="12.75">
      <c r="A143" s="7" t="s">
        <v>124</v>
      </c>
      <c r="B143" s="50">
        <v>553100000</v>
      </c>
      <c r="C143" s="50">
        <v>516100000</v>
      </c>
      <c r="D143" s="50">
        <v>456000000</v>
      </c>
      <c r="E143" s="50">
        <v>354695635.74</v>
      </c>
      <c r="F143" s="50">
        <v>353933281.74</v>
      </c>
    </row>
    <row r="144" spans="1:6" ht="12.75">
      <c r="A144" s="7" t="s">
        <v>125</v>
      </c>
      <c r="B144" s="50"/>
      <c r="C144" s="50"/>
      <c r="D144" s="50"/>
      <c r="E144" s="50"/>
      <c r="F144" s="50"/>
    </row>
    <row r="145" spans="1:6" ht="12.75">
      <c r="A145" s="7" t="s">
        <v>126</v>
      </c>
      <c r="B145" s="50"/>
      <c r="C145" s="50"/>
      <c r="D145" s="50"/>
      <c r="E145" s="50"/>
      <c r="F145" s="50"/>
    </row>
    <row r="146" spans="1:6" ht="12.75">
      <c r="A146" s="9" t="s">
        <v>127</v>
      </c>
      <c r="B146" s="100"/>
      <c r="C146" s="100">
        <v>34967306</v>
      </c>
      <c r="D146" s="100">
        <v>34967306</v>
      </c>
      <c r="E146" s="100">
        <v>34967306</v>
      </c>
      <c r="F146" s="100">
        <v>34967306</v>
      </c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8" t="s">
        <v>128</v>
      </c>
      <c r="B148" s="49">
        <f>SUM(B149:B154)</f>
        <v>193800000</v>
      </c>
      <c r="C148" s="49">
        <f>SUM(C149:C154)</f>
        <v>193800000</v>
      </c>
      <c r="D148" s="49">
        <f>SUM(D149:D154)</f>
        <v>258057200</v>
      </c>
      <c r="E148" s="49">
        <f>SUM(E149:E154)</f>
        <v>159361564.26</v>
      </c>
      <c r="F148" s="49">
        <f>SUM(F149:F154)</f>
        <v>160070693.26</v>
      </c>
    </row>
    <row r="149" spans="1:6" ht="12.75">
      <c r="A149" s="7" t="s">
        <v>129</v>
      </c>
      <c r="B149" s="50">
        <v>102200000</v>
      </c>
      <c r="C149" s="50">
        <v>102200000</v>
      </c>
      <c r="D149" s="50">
        <v>102057200</v>
      </c>
      <c r="E149" s="50">
        <v>103361564.26</v>
      </c>
      <c r="F149" s="50">
        <v>104070693.26</v>
      </c>
    </row>
    <row r="150" spans="1:6" ht="12.75">
      <c r="A150" s="7" t="s">
        <v>130</v>
      </c>
      <c r="B150" s="50">
        <v>27000000</v>
      </c>
      <c r="C150" s="50">
        <v>25829234.25</v>
      </c>
      <c r="D150" s="50">
        <v>25829234.25</v>
      </c>
      <c r="E150" s="50">
        <v>25829234.25</v>
      </c>
      <c r="F150" s="50">
        <v>25829234.25</v>
      </c>
    </row>
    <row r="151" spans="1:6" ht="12.75">
      <c r="A151" s="7" t="s">
        <v>131</v>
      </c>
      <c r="B151" s="50">
        <v>23000000</v>
      </c>
      <c r="C151" s="50">
        <v>23000000</v>
      </c>
      <c r="D151" s="50">
        <v>23000000</v>
      </c>
      <c r="E151" s="50">
        <v>23000000</v>
      </c>
      <c r="F151" s="50">
        <v>23000000</v>
      </c>
    </row>
    <row r="152" spans="1:6" ht="12.75">
      <c r="A152" s="7" t="s">
        <v>132</v>
      </c>
      <c r="B152" s="50">
        <v>41600000</v>
      </c>
      <c r="C152" s="50">
        <v>42770765.75</v>
      </c>
      <c r="D152" s="50">
        <v>107170765.75</v>
      </c>
      <c r="E152" s="50">
        <v>7170765.75</v>
      </c>
      <c r="F152" s="50">
        <v>7170765.75</v>
      </c>
    </row>
    <row r="153" spans="1:6" ht="12.75">
      <c r="A153" s="7" t="s">
        <v>133</v>
      </c>
      <c r="B153" s="50"/>
      <c r="C153" s="50"/>
      <c r="D153" s="50"/>
      <c r="E153" s="50"/>
      <c r="F153" s="50"/>
    </row>
    <row r="154" spans="1:6" ht="12.75">
      <c r="A154" s="9" t="s">
        <v>134</v>
      </c>
      <c r="B154" s="100"/>
      <c r="C154" s="100"/>
      <c r="D154" s="100"/>
      <c r="E154" s="100"/>
      <c r="F154" s="100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8" t="s">
        <v>135</v>
      </c>
      <c r="B156" s="8">
        <f>SUM(B157)</f>
        <v>0</v>
      </c>
      <c r="C156" s="8">
        <f>SUM(C157)</f>
        <v>0</v>
      </c>
      <c r="D156" s="49">
        <f>SUM(D157)</f>
        <v>142800</v>
      </c>
      <c r="E156" s="49">
        <f>SUM(E157)</f>
        <v>142800</v>
      </c>
      <c r="F156" s="49">
        <f>SUM(F157)</f>
        <v>196025</v>
      </c>
    </row>
    <row r="157" spans="1:6" ht="12.75">
      <c r="A157" s="9" t="s">
        <v>136</v>
      </c>
      <c r="B157" s="9"/>
      <c r="C157" s="9"/>
      <c r="D157" s="100">
        <v>142800</v>
      </c>
      <c r="E157" s="100">
        <v>142800</v>
      </c>
      <c r="F157" s="100">
        <v>196025</v>
      </c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8" t="s">
        <v>137</v>
      </c>
      <c r="B159" s="8">
        <f>SUM(B160:B163)</f>
        <v>0</v>
      </c>
      <c r="C159" s="8">
        <f>SUM(C160:C163)</f>
        <v>0</v>
      </c>
      <c r="D159" s="8">
        <f>SUM(D160:D163)</f>
        <v>0</v>
      </c>
      <c r="E159" s="8">
        <f>SUM(E160:E163)</f>
        <v>0</v>
      </c>
      <c r="F159" s="8">
        <f>SUM(F160:F163)</f>
        <v>0</v>
      </c>
    </row>
    <row r="160" spans="1:6" ht="12.75">
      <c r="A160" s="7" t="s">
        <v>138</v>
      </c>
      <c r="B160" s="7"/>
      <c r="C160" s="7"/>
      <c r="D160" s="7"/>
      <c r="E160" s="7"/>
      <c r="F160" s="7"/>
    </row>
    <row r="161" spans="1:6" ht="12.75">
      <c r="A161" s="7" t="s">
        <v>139</v>
      </c>
      <c r="B161" s="7"/>
      <c r="C161" s="7"/>
      <c r="D161" s="7"/>
      <c r="E161" s="7"/>
      <c r="F161" s="7"/>
    </row>
    <row r="162" spans="1:6" ht="12.75">
      <c r="A162" s="11" t="s">
        <v>140</v>
      </c>
      <c r="B162" s="11"/>
      <c r="C162" s="11"/>
      <c r="D162" s="11"/>
      <c r="E162" s="11"/>
      <c r="F162" s="11"/>
    </row>
    <row r="163" spans="1:6" ht="13.5" thickBot="1">
      <c r="A163" s="4" t="s">
        <v>141</v>
      </c>
      <c r="B163" s="4"/>
      <c r="C163" s="4"/>
      <c r="D163" s="4"/>
      <c r="E163" s="4"/>
      <c r="F163" s="4"/>
    </row>
    <row r="164" spans="1:6" ht="12.75">
      <c r="A164" s="5"/>
      <c r="B164" s="76"/>
      <c r="C164" s="76"/>
      <c r="D164" s="76"/>
      <c r="E164" s="76"/>
      <c r="F164" s="76"/>
    </row>
    <row r="165" spans="1:6" ht="12.75">
      <c r="A165" s="6" t="s">
        <v>142</v>
      </c>
      <c r="B165" s="49">
        <f>B167</f>
        <v>0</v>
      </c>
      <c r="C165" s="49">
        <f>C167</f>
        <v>0</v>
      </c>
      <c r="D165" s="49">
        <f>D167</f>
        <v>0</v>
      </c>
      <c r="E165" s="49">
        <f>E167</f>
        <v>0</v>
      </c>
      <c r="F165" s="49">
        <f>F167</f>
        <v>0</v>
      </c>
    </row>
    <row r="166" spans="1:6" ht="12.75">
      <c r="A166" s="7"/>
      <c r="B166" s="50"/>
      <c r="C166" s="50"/>
      <c r="D166" s="50"/>
      <c r="E166" s="50"/>
      <c r="F166" s="50"/>
    </row>
    <row r="167" spans="1:6" ht="12.75">
      <c r="A167" s="8" t="s">
        <v>143</v>
      </c>
      <c r="B167" s="49">
        <f>SUM(B168:B169)</f>
        <v>0</v>
      </c>
      <c r="C167" s="49">
        <f>SUM(C168:C169)</f>
        <v>0</v>
      </c>
      <c r="D167" s="49">
        <f>SUM(D168:D169)</f>
        <v>0</v>
      </c>
      <c r="E167" s="49">
        <f>SUM(E168:E169)</f>
        <v>0</v>
      </c>
      <c r="F167" s="49">
        <f>SUM(F168:F169)</f>
        <v>0</v>
      </c>
    </row>
    <row r="168" spans="1:6" ht="12.75">
      <c r="A168" s="7" t="s">
        <v>144</v>
      </c>
      <c r="B168" s="7"/>
      <c r="C168" s="7"/>
      <c r="D168" s="7"/>
      <c r="E168" s="7"/>
      <c r="F168" s="7"/>
    </row>
    <row r="169" spans="1:6" ht="13.5" thickBot="1">
      <c r="A169" s="4"/>
      <c r="B169" s="4"/>
      <c r="C169" s="4"/>
      <c r="D169" s="4"/>
      <c r="E169" s="4"/>
      <c r="F169" s="4"/>
    </row>
    <row r="170" spans="1:6" ht="12.75">
      <c r="A170" s="5"/>
      <c r="B170" s="51"/>
      <c r="C170" s="51"/>
      <c r="D170" s="51"/>
      <c r="E170" s="51"/>
      <c r="F170" s="51"/>
    </row>
    <row r="171" spans="1:6" ht="12.75">
      <c r="A171" s="6" t="s">
        <v>145</v>
      </c>
      <c r="B171" s="49">
        <f>B173</f>
        <v>0</v>
      </c>
      <c r="C171" s="49">
        <f>C173</f>
        <v>0</v>
      </c>
      <c r="D171" s="49">
        <f>D173</f>
        <v>0</v>
      </c>
      <c r="E171" s="49">
        <f>E173</f>
        <v>0</v>
      </c>
      <c r="F171" s="49">
        <f>F173</f>
        <v>0</v>
      </c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8" t="s">
        <v>146</v>
      </c>
      <c r="B173" s="8">
        <f>SUM(B174:B175)</f>
        <v>0</v>
      </c>
      <c r="C173" s="8">
        <f>SUM(C174:C175)</f>
        <v>0</v>
      </c>
      <c r="D173" s="8">
        <f>SUM(D174:D175)</f>
        <v>0</v>
      </c>
      <c r="E173" s="8">
        <f>SUM(E174:E175)</f>
        <v>0</v>
      </c>
      <c r="F173" s="8">
        <f>SUM(F174:F175)</f>
        <v>0</v>
      </c>
    </row>
    <row r="174" spans="1:6" ht="12.75">
      <c r="A174" s="7" t="s">
        <v>147</v>
      </c>
      <c r="B174" s="7"/>
      <c r="C174" s="7"/>
      <c r="D174" s="7"/>
      <c r="E174" s="7"/>
      <c r="F174" s="7"/>
    </row>
    <row r="175" spans="1:6" ht="13.5" thickBot="1">
      <c r="A175" s="4" t="s">
        <v>148</v>
      </c>
      <c r="B175" s="4"/>
      <c r="C175" s="4"/>
      <c r="D175" s="4"/>
      <c r="E175" s="4"/>
      <c r="F175" s="4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3.5" thickBot="1">
      <c r="A178" s="10" t="s">
        <v>149</v>
      </c>
      <c r="B178" s="113">
        <f>B171+B165+B140</f>
        <v>746900000</v>
      </c>
      <c r="C178" s="113">
        <f>C171+C165+C140</f>
        <v>744867306</v>
      </c>
      <c r="D178" s="113">
        <f>D171+D165+D140</f>
        <v>749167306</v>
      </c>
      <c r="E178" s="113">
        <f>E171+E165+E140</f>
        <v>549167306</v>
      </c>
      <c r="F178" s="113">
        <f>F171+F165+F140</f>
        <v>549167306</v>
      </c>
    </row>
    <row r="179" spans="1:6" ht="13.5" thickTop="1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3.5" thickBot="1">
      <c r="A181" s="10" t="s">
        <v>177</v>
      </c>
      <c r="B181" s="113">
        <f>B178+B138</f>
        <v>12963239501</v>
      </c>
      <c r="C181" s="113">
        <f>C178+C138</f>
        <v>12963239501</v>
      </c>
      <c r="D181" s="113">
        <f>D178+D138</f>
        <v>12962743253</v>
      </c>
      <c r="E181" s="113">
        <f>E178+E138</f>
        <v>12975131497</v>
      </c>
      <c r="F181" s="113">
        <f>F178+F138</f>
        <v>13005997095</v>
      </c>
    </row>
    <row r="182" ht="13.5" thickTop="1"/>
    <row r="183" ht="12.75">
      <c r="C183" s="190"/>
    </row>
  </sheetData>
  <sheetProtection/>
  <printOptions horizontalCentered="1" verticalCentered="1"/>
  <pageMargins left="0.1968503937007874" right="0" top="0.1968503937007874" bottom="0.1968503937007874" header="0" footer="0.1968503937007874"/>
  <pageSetup horizontalDpi="600" verticalDpi="600" orientation="portrait" paperSize="8" scale="68" r:id="rId1"/>
  <headerFooter alignWithMargins="0">
    <oddHeader>&amp;R
</oddHeader>
    <oddFooter>&amp;L&amp;D&amp;R     zpracovala: Ing. Vašáková tel. 
25704 2871
schválila: Ing. Kalinová
tel. 25704 2661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Krylová Věra (GFŘ)</dc:creator>
  <cp:keywords/>
  <dc:description/>
  <cp:lastModifiedBy>Jindrák Jan Ing. (GFŘ)</cp:lastModifiedBy>
  <cp:lastPrinted>2016-06-28T08:31:35Z</cp:lastPrinted>
  <dcterms:created xsi:type="dcterms:W3CDTF">1998-02-19T07:40:33Z</dcterms:created>
  <dcterms:modified xsi:type="dcterms:W3CDTF">2021-06-25T07:26:32Z</dcterms:modified>
  <cp:category/>
  <cp:version/>
  <cp:contentType/>
  <cp:contentStatus/>
</cp:coreProperties>
</file>